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15" firstSheet="15" activeTab="24"/>
  </bookViews>
  <sheets>
    <sheet name="Արարատ (3)" sheetId="160" r:id="rId1"/>
    <sheet name="Անի պարտեզ (3)" sheetId="159" r:id="rId2"/>
    <sheet name="Նանուլիկ (3)" sheetId="158" r:id="rId3"/>
    <sheet name="Անուլիկ  (3)" sheetId="157" r:id="rId4"/>
    <sheet name="Զանգակ  (4)" sheetId="154" r:id="rId5"/>
    <sheet name="ժպիտ  (5)" sheetId="153" state="hidden" r:id="rId6"/>
    <sheet name="Երազանք  (3)" sheetId="152" r:id="rId7"/>
    <sheet name="Արևիկ  (3)" sheetId="151" r:id="rId8"/>
    <sheet name="Ձյունիկ (3)" sheetId="150" r:id="rId9"/>
    <sheet name="Էյլիթիա (3)" sheetId="149" r:id="rId10"/>
    <sheet name="Գյումրու մանկիկ (3)" sheetId="148" r:id="rId11"/>
    <sheet name="Սուրբ Մարիամ  (3)" sheetId="147" r:id="rId12"/>
    <sheet name="Հենզել և Գրետել (3)" sheetId="146" r:id="rId13"/>
    <sheet name="Կարմիր գլխարկ  (3)" sheetId="145" r:id="rId14"/>
    <sheet name="Փարոս (3)" sheetId="144" r:id="rId15"/>
    <sheet name="Գոհար (3)" sheetId="143" r:id="rId16"/>
    <sheet name="Լիանա (3)" sheetId="142" r:id="rId17"/>
    <sheet name="Լիլիթ  (3)" sheetId="141" r:id="rId18"/>
    <sheet name="Արձագանք  (3)" sheetId="140" r:id="rId19"/>
    <sheet name="Լուսաստղիկ  (3)" sheetId="139" r:id="rId20"/>
    <sheet name="թոռնիկ Մանուշակ  (3)" sheetId="138" r:id="rId21"/>
    <sheet name="ծիածան (3)" sheetId="137" r:id="rId22"/>
    <sheet name="Լապտերիկ (3)" sheetId="136" r:id="rId23"/>
    <sheet name="ժպիտ  (4)" sheetId="135" r:id="rId24"/>
    <sheet name="Հուսո առագաստ  (4)" sheetId="133" r:id="rId25"/>
  </sheets>
  <definedNames>
    <definedName name="_xlnm.Print_Area" localSheetId="1">'Անի պարտեզ (3)'!$A$1:$H$45</definedName>
    <definedName name="_xlnm.Print_Area" localSheetId="3">'Անուլիկ  (3)'!$A$1:$H$48</definedName>
    <definedName name="_xlnm.Print_Area" localSheetId="7">'Արևիկ  (3)'!$A$1:$H$49</definedName>
    <definedName name="_xlnm.Print_Area" localSheetId="18">'Արձագանք  (3)'!$A$1:$H$51</definedName>
    <definedName name="_xlnm.Print_Area" localSheetId="10">'Գյումրու մանկիկ (3)'!$A$1:$H$48</definedName>
    <definedName name="_xlnm.Print_Area" localSheetId="15">'Գոհար (3)'!$A$1:$H$45</definedName>
    <definedName name="_xlnm.Print_Area" localSheetId="6">'Երազանք  (3)'!$A$1:$H$48</definedName>
    <definedName name="_xlnm.Print_Area" localSheetId="4">'Զանգակ  (4)'!$A$1:$H$49</definedName>
    <definedName name="_xlnm.Print_Area" localSheetId="9">'Էյլիթիա (3)'!$A$1:$H$49</definedName>
    <definedName name="_xlnm.Print_Area" localSheetId="20">'թոռնիկ Մանուշակ  (3)'!$A$1:$H$46</definedName>
    <definedName name="_xlnm.Print_Area" localSheetId="23">'ժպիտ  (4)'!$A$1:$H$54</definedName>
    <definedName name="_xlnm.Print_Area" localSheetId="5">'ժպիտ  (5)'!$A$1:$G$49</definedName>
    <definedName name="_xlnm.Print_Area" localSheetId="22">'Լապտերիկ (3)'!$A$1:$G$47</definedName>
    <definedName name="_xlnm.Print_Area" localSheetId="16">'Լիանա (3)'!$A$1:$H$48</definedName>
    <definedName name="_xlnm.Print_Area" localSheetId="17">'Լիլիթ  (3)'!$A$1:$H$48</definedName>
    <definedName name="_xlnm.Print_Area" localSheetId="19">'Լուսաստղիկ  (3)'!$A$1:$H$47</definedName>
    <definedName name="_xlnm.Print_Area" localSheetId="21">'ծիածան (3)'!$A$1:$H$50</definedName>
    <definedName name="_xlnm.Print_Area" localSheetId="13">'Կարմիր գլխարկ  (3)'!$A$1:$H$48</definedName>
    <definedName name="_xlnm.Print_Area" localSheetId="12">'Հենզել և Գրետել (3)'!$A$1:$H$49</definedName>
    <definedName name="_xlnm.Print_Area" localSheetId="24">'Հուսո առագաստ  (4)'!$A$1:$H$53</definedName>
    <definedName name="_xlnm.Print_Area" localSheetId="8">'Ձյունիկ (3)'!$A$1:$H$49</definedName>
    <definedName name="_xlnm.Print_Area" localSheetId="2">'Նանուլիկ (3)'!$A$1:$H$48</definedName>
    <definedName name="_xlnm.Print_Area" localSheetId="11">'Սուրբ Մարիամ  (3)'!$A$1:$H$52</definedName>
    <definedName name="_xlnm.Print_Area" localSheetId="14">'Փարոս (3)'!$A$1:$H$43</definedName>
  </definedNames>
  <calcPr calcId="124519"/>
  <fileRecoveryPr autoRecover="0"/>
</workbook>
</file>

<file path=xl/calcChain.xml><?xml version="1.0" encoding="utf-8"?>
<calcChain xmlns="http://schemas.openxmlformats.org/spreadsheetml/2006/main">
  <c r="H41" i="135"/>
  <c r="F41"/>
  <c r="D41"/>
  <c r="H36"/>
  <c r="H35"/>
  <c r="H40"/>
  <c r="H25" i="133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F25" i="13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3"/>
  <c r="H33" s="1"/>
  <c r="F34"/>
  <c r="H34" s="1"/>
  <c r="F35"/>
  <c r="F24"/>
  <c r="H24" s="1"/>
  <c r="I39" i="160"/>
  <c r="I25"/>
  <c r="I26"/>
  <c r="I27"/>
  <c r="I28"/>
  <c r="I29"/>
  <c r="I30"/>
  <c r="I31"/>
  <c r="I32"/>
  <c r="I33"/>
  <c r="I34"/>
  <c r="I35"/>
  <c r="I36"/>
  <c r="I24"/>
  <c r="F25"/>
  <c r="F26"/>
  <c r="F27"/>
  <c r="F28"/>
  <c r="F29"/>
  <c r="F30"/>
  <c r="F31"/>
  <c r="F32"/>
  <c r="F33"/>
  <c r="F34"/>
  <c r="F35"/>
  <c r="F36"/>
  <c r="F24"/>
  <c r="F36" i="135" l="1"/>
  <c r="I35" i="159"/>
  <c r="H25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H35" i="158"/>
  <c r="H25"/>
  <c r="H26"/>
  <c r="H27"/>
  <c r="H28"/>
  <c r="H29"/>
  <c r="H30"/>
  <c r="H31"/>
  <c r="H32"/>
  <c r="H33"/>
  <c r="H34"/>
  <c r="H24"/>
  <c r="F35"/>
  <c r="F25"/>
  <c r="F26"/>
  <c r="F27"/>
  <c r="F28"/>
  <c r="F29"/>
  <c r="F30"/>
  <c r="F31"/>
  <c r="F32"/>
  <c r="F33"/>
  <c r="F34"/>
  <c r="F24"/>
  <c r="H35" i="157"/>
  <c r="H25"/>
  <c r="H26"/>
  <c r="H27"/>
  <c r="H28"/>
  <c r="H29"/>
  <c r="H30"/>
  <c r="H31"/>
  <c r="H32"/>
  <c r="H33"/>
  <c r="H34"/>
  <c r="H24"/>
  <c r="F25"/>
  <c r="F26"/>
  <c r="F27"/>
  <c r="F28"/>
  <c r="F29"/>
  <c r="F30"/>
  <c r="F31"/>
  <c r="F32"/>
  <c r="F33"/>
  <c r="F34"/>
  <c r="F24"/>
  <c r="H36" i="154"/>
  <c r="H25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H35" i="152"/>
  <c r="H25"/>
  <c r="H26"/>
  <c r="H27"/>
  <c r="H28"/>
  <c r="H29"/>
  <c r="H30"/>
  <c r="H31"/>
  <c r="H32"/>
  <c r="H33"/>
  <c r="H34"/>
  <c r="H24"/>
  <c r="F35"/>
  <c r="F25"/>
  <c r="F26"/>
  <c r="F27"/>
  <c r="F28"/>
  <c r="F29"/>
  <c r="F30"/>
  <c r="F31"/>
  <c r="F32"/>
  <c r="F33"/>
  <c r="F34"/>
  <c r="F24"/>
  <c r="F36" i="151"/>
  <c r="H36"/>
  <c r="H25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H25" i="150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H36" i="149"/>
  <c r="H25"/>
  <c r="H26"/>
  <c r="H27"/>
  <c r="H28"/>
  <c r="H29"/>
  <c r="H30"/>
  <c r="H31"/>
  <c r="H32"/>
  <c r="H33"/>
  <c r="H34"/>
  <c r="H35"/>
  <c r="H24"/>
  <c r="F36"/>
  <c r="F25"/>
  <c r="F26"/>
  <c r="F27"/>
  <c r="F28"/>
  <c r="F29"/>
  <c r="F30"/>
  <c r="F31"/>
  <c r="F32"/>
  <c r="F33"/>
  <c r="F34"/>
  <c r="F35"/>
  <c r="F36" i="159" l="1"/>
  <c r="F24" i="149"/>
  <c r="F35" i="148"/>
  <c r="H35"/>
  <c r="H25"/>
  <c r="H26"/>
  <c r="H27"/>
  <c r="H28"/>
  <c r="H29"/>
  <c r="H30"/>
  <c r="H31"/>
  <c r="H32"/>
  <c r="H33"/>
  <c r="H34"/>
  <c r="H24"/>
  <c r="F25"/>
  <c r="F26"/>
  <c r="F27"/>
  <c r="F28"/>
  <c r="F29"/>
  <c r="F30"/>
  <c r="F31"/>
  <c r="F32"/>
  <c r="F33"/>
  <c r="F34"/>
  <c r="F24"/>
  <c r="H37" i="147"/>
  <c r="F27"/>
  <c r="H27" s="1"/>
  <c r="H28"/>
  <c r="H29"/>
  <c r="H30"/>
  <c r="H31"/>
  <c r="H32"/>
  <c r="H33"/>
  <c r="H34"/>
  <c r="H35"/>
  <c r="H36"/>
  <c r="H26"/>
  <c r="F37"/>
  <c r="F28"/>
  <c r="F29"/>
  <c r="F30"/>
  <c r="F31"/>
  <c r="F32"/>
  <c r="F33"/>
  <c r="F34"/>
  <c r="F35"/>
  <c r="F36"/>
  <c r="F26"/>
  <c r="H36" i="146"/>
  <c r="F36"/>
  <c r="H25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H35" i="145"/>
  <c r="H25"/>
  <c r="H26"/>
  <c r="H27"/>
  <c r="H28"/>
  <c r="H29"/>
  <c r="H30"/>
  <c r="H31"/>
  <c r="H32"/>
  <c r="H33"/>
  <c r="H34"/>
  <c r="H24"/>
  <c r="F25"/>
  <c r="F26"/>
  <c r="F27"/>
  <c r="F28"/>
  <c r="F29"/>
  <c r="F30"/>
  <c r="F31"/>
  <c r="F32"/>
  <c r="F33"/>
  <c r="F34"/>
  <c r="F24"/>
  <c r="H25" i="144"/>
  <c r="H26"/>
  <c r="H27"/>
  <c r="H28"/>
  <c r="H29"/>
  <c r="H30"/>
  <c r="H31"/>
  <c r="H32"/>
  <c r="H33"/>
  <c r="H34"/>
  <c r="H35"/>
  <c r="H24"/>
  <c r="F25"/>
  <c r="F26"/>
  <c r="F27"/>
  <c r="F28"/>
  <c r="F29"/>
  <c r="F30"/>
  <c r="F31"/>
  <c r="F32"/>
  <c r="F33"/>
  <c r="F34"/>
  <c r="F35"/>
  <c r="F24"/>
  <c r="F37" i="143"/>
  <c r="H37"/>
  <c r="H25"/>
  <c r="H26"/>
  <c r="H27"/>
  <c r="H28"/>
  <c r="H29"/>
  <c r="H30"/>
  <c r="H31"/>
  <c r="H32"/>
  <c r="H33"/>
  <c r="H34"/>
  <c r="H35"/>
  <c r="H36"/>
  <c r="H24"/>
  <c r="F25"/>
  <c r="F26"/>
  <c r="F27"/>
  <c r="F28"/>
  <c r="F29"/>
  <c r="F30"/>
  <c r="F31"/>
  <c r="F32"/>
  <c r="F33"/>
  <c r="F34"/>
  <c r="F35"/>
  <c r="F36"/>
  <c r="F24"/>
  <c r="F25" i="137"/>
  <c r="F26"/>
  <c r="F27"/>
  <c r="F28"/>
  <c r="F29"/>
  <c r="F30"/>
  <c r="F31"/>
  <c r="F32"/>
  <c r="F33"/>
  <c r="F34"/>
  <c r="F35"/>
  <c r="F36"/>
  <c r="H37" i="142"/>
  <c r="H25"/>
  <c r="H26"/>
  <c r="H27"/>
  <c r="H28"/>
  <c r="H29"/>
  <c r="H30"/>
  <c r="H31"/>
  <c r="H32"/>
  <c r="H33"/>
  <c r="H34"/>
  <c r="H35"/>
  <c r="H36"/>
  <c r="H24"/>
  <c r="F37"/>
  <c r="F25"/>
  <c r="F26"/>
  <c r="F27"/>
  <c r="F28"/>
  <c r="F29"/>
  <c r="F30"/>
  <c r="F31"/>
  <c r="F32"/>
  <c r="F33"/>
  <c r="F34"/>
  <c r="F35"/>
  <c r="F36"/>
  <c r="F24"/>
  <c r="H35" i="141"/>
  <c r="F35"/>
  <c r="H25"/>
  <c r="H26"/>
  <c r="H27"/>
  <c r="H28"/>
  <c r="H29"/>
  <c r="H30"/>
  <c r="H31"/>
  <c r="H32"/>
  <c r="H33"/>
  <c r="H34"/>
  <c r="H24"/>
  <c r="F25"/>
  <c r="F26"/>
  <c r="F27"/>
  <c r="F28"/>
  <c r="F29"/>
  <c r="F30"/>
  <c r="F31"/>
  <c r="F32"/>
  <c r="F33"/>
  <c r="F34"/>
  <c r="F24"/>
  <c r="H38" i="140"/>
  <c r="H25"/>
  <c r="H26"/>
  <c r="H27"/>
  <c r="H28"/>
  <c r="H29"/>
  <c r="H30"/>
  <c r="H31"/>
  <c r="H32"/>
  <c r="H33"/>
  <c r="H34"/>
  <c r="H35"/>
  <c r="H36"/>
  <c r="H37"/>
  <c r="H24"/>
  <c r="F38"/>
  <c r="F25"/>
  <c r="F26"/>
  <c r="F27"/>
  <c r="F28"/>
  <c r="F29"/>
  <c r="F30"/>
  <c r="F31"/>
  <c r="F32"/>
  <c r="F33"/>
  <c r="F34"/>
  <c r="F35"/>
  <c r="F36"/>
  <c r="F37"/>
  <c r="F24"/>
  <c r="F34" i="139"/>
  <c r="H34"/>
  <c r="H24"/>
  <c r="H25"/>
  <c r="H26"/>
  <c r="H27"/>
  <c r="H28"/>
  <c r="H29"/>
  <c r="H30"/>
  <c r="H31"/>
  <c r="H32"/>
  <c r="H33"/>
  <c r="H23"/>
  <c r="F24"/>
  <c r="F25"/>
  <c r="F26"/>
  <c r="F27"/>
  <c r="F28"/>
  <c r="F29"/>
  <c r="F30"/>
  <c r="F31"/>
  <c r="F32"/>
  <c r="F33"/>
  <c r="F23"/>
  <c r="H36" i="138"/>
  <c r="F36"/>
  <c r="F37" i="137"/>
  <c r="F35" i="136"/>
  <c r="G25"/>
  <c r="G26"/>
  <c r="G27"/>
  <c r="G28"/>
  <c r="G29"/>
  <c r="G30"/>
  <c r="G31"/>
  <c r="G32"/>
  <c r="G33"/>
  <c r="G34"/>
  <c r="G24"/>
  <c r="G35" s="1"/>
  <c r="H25" i="138"/>
  <c r="H26"/>
  <c r="H28"/>
  <c r="H29"/>
  <c r="H30"/>
  <c r="H31"/>
  <c r="H32"/>
  <c r="H33"/>
  <c r="H34"/>
  <c r="H35"/>
  <c r="H24"/>
  <c r="F25"/>
  <c r="F26"/>
  <c r="F27"/>
  <c r="H27" s="1"/>
  <c r="F28"/>
  <c r="F29"/>
  <c r="F30"/>
  <c r="F31"/>
  <c r="F32"/>
  <c r="F33"/>
  <c r="F34"/>
  <c r="F35"/>
  <c r="F24"/>
  <c r="F24" i="137"/>
  <c r="H24" s="1"/>
  <c r="F25" i="136"/>
  <c r="F26"/>
  <c r="F27"/>
  <c r="F28"/>
  <c r="F29"/>
  <c r="F30"/>
  <c r="F31"/>
  <c r="F32"/>
  <c r="F33"/>
  <c r="F34"/>
  <c r="F24"/>
  <c r="H25" i="137"/>
  <c r="H37" s="1"/>
  <c r="H26"/>
  <c r="H27"/>
  <c r="H28"/>
  <c r="H29"/>
  <c r="H30"/>
  <c r="H31"/>
  <c r="H32"/>
  <c r="H33"/>
  <c r="H34"/>
  <c r="H35"/>
  <c r="H36"/>
  <c r="F35" i="145" l="1"/>
  <c r="G40" i="133" l="1"/>
  <c r="D40"/>
  <c r="F36"/>
  <c r="F40" s="1"/>
  <c r="D36"/>
  <c r="G36" i="135"/>
  <c r="G41" s="1"/>
  <c r="D36"/>
  <c r="F37" i="133"/>
  <c r="F38"/>
  <c r="H38" s="1"/>
  <c r="F39"/>
  <c r="H39" s="1"/>
  <c r="F38" i="135"/>
  <c r="H38" s="1"/>
  <c r="F39"/>
  <c r="H39" s="1"/>
  <c r="F37"/>
  <c r="G34" i="139"/>
  <c r="G36" i="138"/>
  <c r="D37" i="147"/>
  <c r="D36" i="144"/>
  <c r="D39" i="160"/>
  <c r="D37" i="143"/>
  <c r="D37" i="142"/>
  <c r="D35" i="158"/>
  <c r="D38" i="140"/>
  <c r="D37" i="137"/>
  <c r="D35" i="136"/>
  <c r="D35" i="141"/>
  <c r="D34" i="139"/>
  <c r="H37" i="133" l="1"/>
  <c r="H37" i="135"/>
  <c r="H36" i="133" l="1"/>
  <c r="H40" s="1"/>
  <c r="D36" i="138"/>
  <c r="I38" i="160"/>
  <c r="F37"/>
  <c r="I37" s="1"/>
  <c r="F39" l="1"/>
  <c r="D36" i="159"/>
  <c r="D35" i="157"/>
  <c r="H36" i="159" l="1"/>
  <c r="F35" i="157"/>
  <c r="D35" i="145" l="1"/>
  <c r="D35" i="148"/>
  <c r="D36" i="149"/>
  <c r="D36" i="150"/>
  <c r="D36" i="151" l="1"/>
  <c r="D35" i="152"/>
  <c r="D36" i="154"/>
  <c r="F36" l="1"/>
  <c r="D36" i="153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F36" i="150"/>
  <c r="E36" i="153" l="1"/>
  <c r="H36" i="150"/>
  <c r="G36" i="153"/>
  <c r="D36" i="146" l="1"/>
  <c r="H36" i="144" l="1"/>
  <c r="F36"/>
</calcChain>
</file>

<file path=xl/sharedStrings.xml><?xml version="1.0" encoding="utf-8"?>
<sst xmlns="http://schemas.openxmlformats.org/spreadsheetml/2006/main" count="773" uniqueCount="129">
  <si>
    <t>Հայաստանի Հանրապետության</t>
  </si>
  <si>
    <t xml:space="preserve">Շիրակի մարզի Գյումրի համայնքի </t>
  </si>
  <si>
    <t>Հ Ա Ս Տ Ի Ք Ա Ց ՈՒ Ց Ա Կ</t>
  </si>
  <si>
    <t>Հ/Հ</t>
  </si>
  <si>
    <t>Տնօրեն</t>
  </si>
  <si>
    <t>Դաստիարակ</t>
  </si>
  <si>
    <t>Դաստիարակի օգնական</t>
  </si>
  <si>
    <t>Երաժշտական ղեկավար</t>
  </si>
  <si>
    <t>Բուժքույր</t>
  </si>
  <si>
    <t>Խոհարար</t>
  </si>
  <si>
    <t>Խոհարարի օգնական</t>
  </si>
  <si>
    <t>Մեթոդիստ</t>
  </si>
  <si>
    <t>Գործավար</t>
  </si>
  <si>
    <t>Ընդամենը</t>
  </si>
  <si>
    <t>Հավաքարար</t>
  </si>
  <si>
    <t>Հայաստանի Հանրապետության Շիրակի մարզի Գյումրի համայնքի</t>
  </si>
  <si>
    <t>(անվանումը)</t>
  </si>
  <si>
    <t>ՊԱՇՏՈՆԻ  ԱՆՎԱՆՈՒՄԸ</t>
  </si>
  <si>
    <t xml:space="preserve">ՊԱՇՏՈՆԱՅԻՆ ԴՐՈՒՅՔԱՉԱՓԸ (ՀՀ դրամ) </t>
  </si>
  <si>
    <t>ՀԱՍՏԻՔԱՅԻՆ ՄԻԱՎՈՐՆԵՐԻ ՔԱՆԱԿԸ</t>
  </si>
  <si>
    <t xml:space="preserve">Աշխատողների քանակը՝   </t>
  </si>
  <si>
    <t>ԱՄՍԱԿԱՆ ԱՇԽԱՏԱՎԱՐՁԸ     (ՀՀ դրամ)</t>
  </si>
  <si>
    <t xml:space="preserve">Աշխատողների քանակը՝  </t>
  </si>
  <si>
    <t>ՏԱՐԵԿԱՆ ԱՇԽԱՏԱՎԱՐՁԸ     (ՀՀ դրամ)</t>
  </si>
  <si>
    <t>ՏԱՐԵԿԱՆ ԱՇԽԱՏԱՎԱՐՁԸ   (ՀՀ դրամ)</t>
  </si>
  <si>
    <t xml:space="preserve">Տնօրեն </t>
  </si>
  <si>
    <t>« Նանուլիկ մանկապարտեզ»    ՀՈԱԿ</t>
  </si>
  <si>
    <t>« Արևիկ  մանկապարտեզ»    ՀՈԱԿ</t>
  </si>
  <si>
    <t>« Անի պարտեզ մանկապարտեզ»    ՀՈԱԿ</t>
  </si>
  <si>
    <t>«Կարմիր գլխարկ մանկապարտեզ»    ՀՈԱԿ</t>
  </si>
  <si>
    <t>« Հուսո առագաստ մանկապարտեզ»    ՀՈԱԿ</t>
  </si>
  <si>
    <t>Խոհարարի  օգնական</t>
  </si>
  <si>
    <t>« Լապտերիկ-մսուր մանկապարտեզ »    ՀՈԱԿ</t>
  </si>
  <si>
    <t>« Ծիածան-մսուր մանկապարտեզ »    ՀՈԱԿ</t>
  </si>
  <si>
    <t>« Ժպիտ-մսուր մանկապարտեզ »    ՀՈԱԿ</t>
  </si>
  <si>
    <t>« Լուսաստղիկ-մսուր մանկապարտեզ»    ՀՈԱԿ</t>
  </si>
  <si>
    <t>« Արձագանք-մսուր մանկապարտեզ»    ՀՈԱԿ</t>
  </si>
  <si>
    <t>« Լիանա-մսուր մանկապարտեզ»    ՀՈԱԿ</t>
  </si>
  <si>
    <t>« Գոհար-մսուր մանկապարտեզ»    ՀՈԱԿ</t>
  </si>
  <si>
    <t>« Փարոս-մսուր մանկապարտեզ»    ՀՈԱԿ</t>
  </si>
  <si>
    <t>« Հենզել և Գրետել-մսուր մանկապարտեզ»    ՀՈԱԿ</t>
  </si>
  <si>
    <t>« Էյլիթիա-մսուր մանկապարտեզ»    ՀՈԱԿ</t>
  </si>
  <si>
    <t>« Ձյունիկ-մսուր մանկապարտեզ»    ՀՈԱԿ</t>
  </si>
  <si>
    <t>« Լիլիթ- մսուր մանկապարտեզ»    ՀՈԱԿ</t>
  </si>
  <si>
    <t>« Սուրբ Մարիամ-մսուր մանկապարտեզ»    ՀՈԱԿ</t>
  </si>
  <si>
    <t>Ֆիզ. հրահանգիչ</t>
  </si>
  <si>
    <t>Դռնապան</t>
  </si>
  <si>
    <t>ԲԱՐՁՐԱՑՈՒՄ</t>
  </si>
  <si>
    <t xml:space="preserve">     </t>
  </si>
  <si>
    <t>«ՀԱՎԵԼՎԱԾ N 36</t>
  </si>
  <si>
    <t>«ՀԱՎԵԼՎԱԾ N 39</t>
  </si>
  <si>
    <t>«ՀԱՎԵԼՎԱԾ N 40</t>
  </si>
  <si>
    <t>« Գյումրու մանկիկ -մսուր մանկապարտեզ»    ՀՈԱԿ</t>
  </si>
  <si>
    <t>ավագանու  2025 թվականի հունիսի 20 -ի</t>
  </si>
  <si>
    <t>«ՀԱՎԵԼՎԱԾ N 45</t>
  </si>
  <si>
    <t>ԲԱՐՁՐԱՑՈՒՄ*</t>
  </si>
  <si>
    <t>«ՀԱՎԵԼՎԱԾ N 46</t>
  </si>
  <si>
    <t>«ՀԱՎԵԼՎԱԾ N 48</t>
  </si>
  <si>
    <t xml:space="preserve"> « ՀԱՎԵԼՎԱԾ N 49</t>
  </si>
  <si>
    <t>« ՀԱՎԵԼՎԱԾ N 50</t>
  </si>
  <si>
    <t>«ՀԱՎԵԼՎԱԾ N 51</t>
  </si>
  <si>
    <t>«ՀԱՎԵԼՎԱԾ N 52</t>
  </si>
  <si>
    <t>«ՀԱՎԵԼՎԱԾ N 53</t>
  </si>
  <si>
    <t xml:space="preserve"> «ՀԱՎԵԼՎԱԾ N 55</t>
  </si>
  <si>
    <t>«ՀԱՎԵԼՎԱԾ  N 1</t>
  </si>
  <si>
    <t>N     -Ա որոշման»</t>
  </si>
  <si>
    <t>«ՀԱՎԵԼՎԱԾ N 57</t>
  </si>
  <si>
    <t xml:space="preserve">      </t>
  </si>
  <si>
    <t>«ՀԱՎԵԼՎԱԾ N 54</t>
  </si>
  <si>
    <t>«ՀԱՎԵԼՎԱԾ N 35</t>
  </si>
  <si>
    <t>«ՀԱՎԵԼՎԱԾ N 43</t>
  </si>
  <si>
    <t>« Զանգակ -մսուր մանկապարտեզ»    ՀՈԱԿ</t>
  </si>
  <si>
    <t>« Երազանք -մսուր մանկապարտեզ »    ՀՈԱԿ</t>
  </si>
  <si>
    <t>ՏԱՐԵԿԱՆ ԱՇԽԱՏԱՎԱՐՁ    (ՀՀ դրամ)</t>
  </si>
  <si>
    <t>ՏԱՐԵԿԱՆ ԱՇԽԱՏԱՎԱՐՁ     (ՀՀ դրամ)</t>
  </si>
  <si>
    <t>ՏԱՐԵԿԱՆ  ԱՇԽԱՏԱՎԱՐՁ  (ՀՀ դրամ)</t>
  </si>
  <si>
    <t>ՏԱՐԵԿԱՆ ԱՇԽԱՏԱՎԱՐՁ   (ՀՀ դրամ)</t>
  </si>
  <si>
    <t>ՏԱՐԵԿԱՆ ԱՇԽԱՏԱՎԱՐՁ (ՀՀ դրամ)</t>
  </si>
  <si>
    <t>ՏԱՐԵԿԱՆ ԱՇԽԱՏԱՎԱՐՁ   ՀՀ դրամ)</t>
  </si>
  <si>
    <t>ՏԱՐԵԿԱՆ  ԱՇԽԱՏԱՎԱՐՁ    (ՀՀ դրամ)</t>
  </si>
  <si>
    <t>ՏԱՐԵԿԱՆ ԱՇԽԱՏԱՎԱՐՁ  ՀՀ դրամ)</t>
  </si>
  <si>
    <t>«Արարատ կրթահամալիր»    ՀՈԱԿ</t>
  </si>
  <si>
    <t>ՈՒսուցիչ</t>
  </si>
  <si>
    <t>« Անուլիկ-մսուր  մանկապարտեզ»    ՀՈԱԿ</t>
  </si>
  <si>
    <t>«ՀԱՎԵԼՎԱԾ N 56</t>
  </si>
  <si>
    <t>«ՀԱՎԵԼՎԱԾ N 42</t>
  </si>
  <si>
    <t>ՏԱՐԵԿԱՆ ԱՇԽԱՏԱՎԱՐՁ  (ՀՀ դրամ)</t>
  </si>
  <si>
    <t>« Թոռնիկ Մանուշակ -մսուր մանկապարտեզ»    ՀՈԱԿ</t>
  </si>
  <si>
    <t>«ՀԱՎԵԼՎԱԾ N 38</t>
  </si>
  <si>
    <t>«ՀԱՎԵԼՎԱԾ N 34</t>
  </si>
  <si>
    <t>«ՀԱՎԵԼՎԱԾ  N 37</t>
  </si>
  <si>
    <t>« ՀԱՎԵԼՎԱԾ  N 41</t>
  </si>
  <si>
    <t xml:space="preserve"> «ՀԱՎԵԼՎԱԾ N 47</t>
  </si>
  <si>
    <t xml:space="preserve">                                     </t>
  </si>
  <si>
    <t>N   -Ա որոշման»</t>
  </si>
  <si>
    <t>N  -Ա որոշման»</t>
  </si>
  <si>
    <t>ԱՄՍԱԿԱՆ ԱՇԽԱՏԱՎԱՐՁ   (ՀՀ դրամ)</t>
  </si>
  <si>
    <t>ԱՄՍԱԿԱՆ ԱՇԽԱՏԱՎԱՐՁ    (ՀՀ դրամ)</t>
  </si>
  <si>
    <t>ԱՄՍԱԿԱՆ ԱՇԽԱՏԱՎԱՐՁ     (ՀՀ դրամ)</t>
  </si>
  <si>
    <t>N    -Ա որոշման»</t>
  </si>
  <si>
    <t>ԱՄՍԱԿԱՆ ԱՇԽԱՏԱՎԱՐՁԸ   (ՀՀ դրամ)</t>
  </si>
  <si>
    <t>ԱՄՍԱԿԱՆ ԱՇԽԱՏԱՎԱՐՁ   ՀՀ դրամ)</t>
  </si>
  <si>
    <t>N       -Ա  որոշման»</t>
  </si>
  <si>
    <t>N      -Ա որոշման»</t>
  </si>
  <si>
    <t>N      -Ա  որոշման»</t>
  </si>
  <si>
    <t>N-     Ա  որոշման»</t>
  </si>
  <si>
    <t>N  -  Ա որոշման»</t>
  </si>
  <si>
    <t>N -    Ա  որոշման»</t>
  </si>
  <si>
    <t>N       -Ա որոշման»</t>
  </si>
  <si>
    <t>N  -   Ա որոշման</t>
  </si>
  <si>
    <t>N       -Ա որոշման »</t>
  </si>
  <si>
    <t xml:space="preserve">   ՀԱՎԵԼՎԱԾ N 44</t>
  </si>
  <si>
    <t>N          - Ա որոշման»</t>
  </si>
  <si>
    <t>N         -Ա որոշման»</t>
  </si>
  <si>
    <t xml:space="preserve">Պետ պատվեր /Դաստիարակ/ </t>
  </si>
  <si>
    <t xml:space="preserve">Պետ պատվեր /Բուժքույր/ </t>
  </si>
  <si>
    <t xml:space="preserve">Պետ պատվեր /Դաստիարակի օգնական/ </t>
  </si>
  <si>
    <t>ավագանու  2026 թվականի փետրվարի 10 -ի</t>
  </si>
  <si>
    <t>ավագանու  2026 թվականի  փետրվարի 10-ի</t>
  </si>
  <si>
    <t>ավագանու  2026 թվականի   փետրվարի 10-ի</t>
  </si>
  <si>
    <t>ավագանու  2026 թվականի   փետրվարի 10 -ի</t>
  </si>
  <si>
    <t>ավագանու  2026 թվականի  փետրվարի 10 -ի</t>
  </si>
  <si>
    <t xml:space="preserve">ավագանու  2026 թվականի  փետրվարի  10-ի  </t>
  </si>
  <si>
    <t xml:space="preserve">ավագանու  2026 թվականի փետրվարի 10-ի    </t>
  </si>
  <si>
    <t>ավագանու  2026 թվականի փետրվարի 10- ի</t>
  </si>
  <si>
    <t>ավագանու  2026 թվականի փետրվարի 10-ի</t>
  </si>
  <si>
    <t>ավագանու  2026 թվականի փետրվարի 10  -ի</t>
  </si>
  <si>
    <t>ավագանու  2025 թվականի  փետրվարի 10-ի</t>
  </si>
  <si>
    <t>1-ին աստիճան դաստիարակ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</si>
</sst>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name val="GHEA Grapalat"/>
      <family val="3"/>
    </font>
    <font>
      <sz val="14"/>
      <name val="GHEA Grapalat"/>
      <family val="3"/>
    </font>
    <font>
      <sz val="11"/>
      <color theme="1"/>
      <name val="GHEA Grapalat"/>
      <family val="3"/>
    </font>
    <font>
      <sz val="12"/>
      <name val="GHEA Grapalat"/>
      <family val="3"/>
    </font>
    <font>
      <sz val="13"/>
      <name val="GHEA Grapalat"/>
      <family val="3"/>
    </font>
    <font>
      <u/>
      <sz val="14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name val="GHEA Grapalat"/>
      <family val="3"/>
    </font>
    <font>
      <sz val="16"/>
      <name val="GHEA Grapalat"/>
      <family val="3"/>
    </font>
    <font>
      <sz val="20"/>
      <name val="GHEA Grapalat"/>
      <family val="3"/>
    </font>
    <font>
      <sz val="18"/>
      <name val="GHEA Grapalat"/>
      <family val="3"/>
    </font>
    <font>
      <u/>
      <sz val="16"/>
      <name val="GHEA Grapalat"/>
      <family val="3"/>
    </font>
    <font>
      <b/>
      <sz val="16"/>
      <name val="GHEA Grapalat"/>
      <family val="3"/>
    </font>
    <font>
      <b/>
      <sz val="16"/>
      <color theme="1"/>
      <name val="Calibri"/>
      <family val="2"/>
      <scheme val="minor"/>
    </font>
    <font>
      <b/>
      <sz val="18"/>
      <name val="GHEA Grapalat"/>
      <family val="3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GHEA Grapalat"/>
      <family val="3"/>
    </font>
    <font>
      <b/>
      <u/>
      <sz val="18"/>
      <name val="GHEA Grapalat"/>
      <family val="3"/>
    </font>
    <font>
      <b/>
      <sz val="9"/>
      <name val="GHEA Grapalat"/>
      <family val="3"/>
    </font>
    <font>
      <b/>
      <u/>
      <sz val="14"/>
      <name val="GHEA Grapalat"/>
      <family val="3"/>
    </font>
    <font>
      <b/>
      <sz val="14"/>
      <color theme="1"/>
      <name val="Calibri"/>
      <family val="2"/>
      <scheme val="minor"/>
    </font>
    <font>
      <b/>
      <u/>
      <sz val="16"/>
      <name val="GHEA Grapalat"/>
      <family val="3"/>
    </font>
    <font>
      <b/>
      <sz val="13"/>
      <name val="GHEA Grapalat"/>
      <family val="3"/>
    </font>
    <font>
      <b/>
      <i/>
      <sz val="14"/>
      <name val="GHEA Grapalat"/>
      <family val="3"/>
    </font>
    <font>
      <i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4">
    <xf numFmtId="0" fontId="0" fillId="0" borderId="0" xfId="0"/>
    <xf numFmtId="0" fontId="2" fillId="0" borderId="0" xfId="1" quotePrefix="1" applyFont="1" applyFill="1" applyBorder="1" applyAlignment="1" applyProtection="1">
      <alignment vertical="top" indent="64"/>
      <protection locked="0"/>
    </xf>
    <xf numFmtId="0" fontId="3" fillId="0" borderId="0" xfId="1" quotePrefix="1" applyFont="1" applyFill="1" applyBorder="1" applyAlignment="1" applyProtection="1">
      <alignment vertical="top" indent="64"/>
      <protection locked="0"/>
    </xf>
    <xf numFmtId="0" fontId="4" fillId="0" borderId="0" xfId="0" applyFont="1"/>
    <xf numFmtId="0" fontId="0" fillId="0" borderId="2" xfId="0" applyBorder="1"/>
    <xf numFmtId="0" fontId="5" fillId="0" borderId="0" xfId="1" quotePrefix="1" applyFont="1" applyFill="1" applyBorder="1" applyAlignment="1" applyProtection="1">
      <alignment vertical="top" indent="64"/>
      <protection locked="0"/>
    </xf>
    <xf numFmtId="0" fontId="5" fillId="0" borderId="0" xfId="1" applyFont="1" applyFill="1" applyBorder="1" applyAlignment="1" applyProtection="1">
      <protection locked="0"/>
    </xf>
    <xf numFmtId="0" fontId="0" fillId="0" borderId="0" xfId="0" applyFont="1"/>
    <xf numFmtId="0" fontId="6" fillId="0" borderId="0" xfId="1" quotePrefix="1" applyFont="1" applyFill="1" applyBorder="1" applyAlignment="1" applyProtection="1">
      <alignment vertical="top" indent="64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4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1" applyFont="1" applyFill="1" applyBorder="1" applyAlignment="1" applyProtection="1">
      <alignment vertical="top"/>
      <protection locked="0"/>
    </xf>
    <xf numFmtId="3" fontId="0" fillId="0" borderId="0" xfId="0" applyNumberFormat="1"/>
    <xf numFmtId="0" fontId="6" fillId="0" borderId="0" xfId="1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3" fillId="0" borderId="0" xfId="1" applyFont="1" applyFill="1" applyBorder="1" applyAlignment="1" applyProtection="1">
      <protection locked="0"/>
    </xf>
    <xf numFmtId="0" fontId="16" fillId="0" borderId="0" xfId="0" applyFont="1" applyFill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vertical="top" indent="64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0" fontId="14" fillId="0" borderId="0" xfId="0" applyFont="1" applyFill="1" applyAlignment="1" applyProtection="1">
      <alignment vertical="top"/>
      <protection locked="0"/>
    </xf>
    <xf numFmtId="0" fontId="14" fillId="0" borderId="0" xfId="1" quotePrefix="1" applyFont="1" applyFill="1" applyBorder="1" applyAlignment="1" applyProtection="1">
      <alignment vertical="top" indent="64"/>
      <protection locked="0"/>
    </xf>
    <xf numFmtId="0" fontId="22" fillId="0" borderId="0" xfId="0" applyFont="1"/>
    <xf numFmtId="0" fontId="16" fillId="0" borderId="0" xfId="1" quotePrefix="1" applyFont="1" applyFill="1" applyBorder="1" applyAlignment="1" applyProtection="1">
      <alignment vertical="top" indent="64"/>
      <protection locked="0"/>
    </xf>
    <xf numFmtId="0" fontId="23" fillId="0" borderId="0" xfId="0" applyFont="1"/>
    <xf numFmtId="0" fontId="3" fillId="0" borderId="0" xfId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protection locked="0"/>
    </xf>
    <xf numFmtId="0" fontId="14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quotePrefix="1" applyFont="1" applyFill="1" applyBorder="1" applyAlignment="1" applyProtection="1">
      <alignment vertical="top" indent="64"/>
      <protection locked="0"/>
    </xf>
    <xf numFmtId="0" fontId="10" fillId="0" borderId="0" xfId="0" applyFont="1" applyFill="1" applyAlignment="1" applyProtection="1">
      <alignment vertical="top"/>
      <protection locked="0"/>
    </xf>
    <xf numFmtId="0" fontId="27" fillId="0" borderId="0" xfId="0" applyFont="1" applyFill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0" fillId="0" borderId="0" xfId="0" applyFont="1" applyFill="1" applyAlignment="1" applyProtection="1">
      <alignment vertical="top"/>
      <protection locked="0"/>
    </xf>
    <xf numFmtId="0" fontId="25" fillId="0" borderId="0" xfId="0" applyFont="1" applyFill="1" applyAlignment="1" applyProtection="1">
      <alignment horizontal="left" vertical="top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10" fillId="0" borderId="0" xfId="1" applyFont="1" applyFill="1" applyBorder="1" applyAlignment="1" applyProtection="1"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9" fillId="0" borderId="0" xfId="0" applyFont="1"/>
    <xf numFmtId="0" fontId="30" fillId="0" borderId="0" xfId="1" applyFont="1" applyFill="1" applyBorder="1" applyAlignment="1" applyProtection="1">
      <alignment horizontal="left" vertical="center"/>
      <protection locked="0"/>
    </xf>
    <xf numFmtId="0" fontId="30" fillId="0" borderId="0" xfId="1" quotePrefix="1" applyFont="1" applyFill="1" applyBorder="1" applyAlignment="1" applyProtection="1">
      <alignment vertical="top" indent="64"/>
      <protection locked="0"/>
    </xf>
    <xf numFmtId="0" fontId="2" fillId="0" borderId="0" xfId="1" applyFont="1" applyFill="1" applyBorder="1" applyAlignment="1" applyProtection="1"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top" wrapText="1"/>
      <protection locked="0"/>
    </xf>
    <xf numFmtId="0" fontId="21" fillId="0" borderId="0" xfId="0" applyFont="1" applyAlignment="1">
      <alignment wrapText="1"/>
    </xf>
    <xf numFmtId="0" fontId="18" fillId="0" borderId="0" xfId="1" applyFont="1" applyFill="1" applyBorder="1" applyAlignment="1" applyProtection="1">
      <alignment vertical="top" wrapText="1"/>
      <protection locked="0"/>
    </xf>
    <xf numFmtId="0" fontId="19" fillId="0" borderId="0" xfId="0" applyFont="1" applyAlignment="1">
      <alignment wrapText="1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left" vertical="center" wrapText="1"/>
      <protection locked="0"/>
    </xf>
    <xf numFmtId="3" fontId="31" fillId="0" borderId="2" xfId="0" applyNumberFormat="1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left" wrapText="1"/>
    </xf>
    <xf numFmtId="0" fontId="24" fillId="0" borderId="0" xfId="0" applyFont="1" applyFill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Связанная ячейка" xfId="1" builtin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opLeftCell="B30" workbookViewId="0">
      <selection activeCell="K24" sqref="K24"/>
    </sheetView>
  </sheetViews>
  <sheetFormatPr defaultRowHeight="15"/>
  <cols>
    <col min="1" max="1" width="11.85546875" customWidth="1"/>
    <col min="2" max="2" width="33.140625" customWidth="1"/>
    <col min="3" max="3" width="22" customWidth="1"/>
    <col min="4" max="4" width="16.7109375" customWidth="1"/>
    <col min="5" max="5" width="19.85546875" customWidth="1"/>
    <col min="6" max="6" width="19.42578125" customWidth="1"/>
    <col min="7" max="7" width="25.85546875" hidden="1" customWidth="1"/>
    <col min="8" max="8" width="17.85546875" hidden="1" customWidth="1"/>
    <col min="9" max="9" width="21.42578125" customWidth="1"/>
  </cols>
  <sheetData>
    <row r="1" spans="1:9" ht="18.75">
      <c r="F1" s="31"/>
      <c r="G1" s="31"/>
      <c r="H1" s="31"/>
    </row>
    <row r="2" spans="1:9" ht="18.75">
      <c r="F2" s="108" t="s">
        <v>111</v>
      </c>
      <c r="G2" s="108"/>
      <c r="H2" s="108"/>
      <c r="I2" s="109"/>
    </row>
    <row r="3" spans="1:9" ht="18.75">
      <c r="F3" s="108" t="s">
        <v>0</v>
      </c>
      <c r="G3" s="108"/>
      <c r="H3" s="108"/>
      <c r="I3" s="109"/>
    </row>
    <row r="4" spans="1:9" ht="18.75">
      <c r="F4" s="108" t="s">
        <v>1</v>
      </c>
      <c r="G4" s="108"/>
      <c r="H4" s="108"/>
      <c r="I4" s="109"/>
    </row>
    <row r="5" spans="1:9" ht="18.75">
      <c r="F5" s="108" t="s">
        <v>125</v>
      </c>
      <c r="G5" s="108"/>
      <c r="H5" s="108"/>
      <c r="I5" s="109"/>
    </row>
    <row r="6" spans="1:9" ht="18.75">
      <c r="A6" s="1"/>
      <c r="B6" s="1"/>
      <c r="C6" s="1"/>
      <c r="D6" s="1"/>
      <c r="E6" s="1"/>
      <c r="F6" s="108" t="s">
        <v>109</v>
      </c>
      <c r="G6" s="108"/>
      <c r="H6" s="108"/>
      <c r="I6" s="109"/>
    </row>
    <row r="7" spans="1:9" ht="17.25">
      <c r="A7" s="5"/>
      <c r="B7" s="5"/>
      <c r="C7" s="5"/>
      <c r="D7" s="7"/>
      <c r="E7" s="7"/>
      <c r="F7" s="6"/>
      <c r="G7" s="6"/>
      <c r="H7" s="6"/>
      <c r="I7" s="7"/>
    </row>
    <row r="8" spans="1:9" ht="18.75">
      <c r="A8" s="5"/>
      <c r="B8" s="5"/>
      <c r="C8" s="5"/>
      <c r="D8" s="7"/>
      <c r="E8" s="7"/>
      <c r="F8" s="31"/>
      <c r="G8" s="31"/>
      <c r="H8" s="31"/>
      <c r="I8" s="8"/>
    </row>
    <row r="9" spans="1:9" ht="18.75">
      <c r="A9" s="5"/>
      <c r="B9" s="5"/>
      <c r="C9" s="5"/>
      <c r="D9" s="7"/>
      <c r="E9" s="7"/>
      <c r="F9" s="31"/>
      <c r="G9" s="31"/>
      <c r="H9" s="31"/>
      <c r="I9" s="8"/>
    </row>
    <row r="10" spans="1:9" ht="18.75">
      <c r="A10" s="5"/>
      <c r="B10" s="5"/>
      <c r="C10" s="5"/>
      <c r="D10" s="7"/>
      <c r="E10" s="7"/>
      <c r="F10" s="31"/>
      <c r="G10" s="31"/>
      <c r="H10" s="31"/>
      <c r="I10" s="8"/>
    </row>
    <row r="11" spans="1:9" ht="18.75">
      <c r="A11" s="5"/>
      <c r="B11" s="5"/>
      <c r="C11" s="5"/>
      <c r="D11" s="7"/>
      <c r="E11" s="7"/>
      <c r="F11" s="31"/>
      <c r="G11" s="31"/>
      <c r="H11" s="31"/>
      <c r="I11" s="8"/>
    </row>
    <row r="12" spans="1:9" ht="18.75">
      <c r="A12" s="5"/>
      <c r="B12" s="5"/>
      <c r="C12" s="5"/>
      <c r="D12" s="5"/>
      <c r="E12" s="5"/>
      <c r="F12" s="31"/>
      <c r="G12" s="31"/>
      <c r="H12" s="31"/>
      <c r="I12" s="8"/>
    </row>
    <row r="13" spans="1:9" ht="18.75">
      <c r="A13" s="5"/>
      <c r="B13" s="5"/>
      <c r="C13" s="5"/>
      <c r="D13" s="5"/>
      <c r="E13" s="5"/>
      <c r="F13" s="31"/>
      <c r="G13" s="31"/>
      <c r="H13" s="31"/>
      <c r="I13" s="8"/>
    </row>
    <row r="14" spans="1:9" ht="17.25">
      <c r="A14" s="5"/>
      <c r="B14" s="5"/>
      <c r="C14" s="5"/>
      <c r="D14" s="5"/>
      <c r="E14" s="5"/>
      <c r="F14" s="6"/>
      <c r="G14" s="6"/>
      <c r="H14" s="6"/>
      <c r="I14" s="7"/>
    </row>
    <row r="15" spans="1:9" ht="20.25">
      <c r="A15" s="124" t="s">
        <v>2</v>
      </c>
      <c r="B15" s="124"/>
      <c r="C15" s="124"/>
      <c r="D15" s="124"/>
      <c r="E15" s="124"/>
      <c r="F15" s="124"/>
      <c r="G15" s="75"/>
      <c r="H15" s="75"/>
      <c r="I15" s="7"/>
    </row>
    <row r="16" spans="1:9" ht="20.25">
      <c r="A16" s="125" t="s">
        <v>15</v>
      </c>
      <c r="B16" s="125"/>
      <c r="C16" s="125"/>
      <c r="D16" s="125"/>
      <c r="E16" s="125"/>
      <c r="F16" s="125"/>
      <c r="G16" s="73"/>
      <c r="H16" s="73"/>
      <c r="I16" s="7"/>
    </row>
    <row r="17" spans="1:9" ht="20.25">
      <c r="A17" s="125"/>
      <c r="B17" s="125"/>
      <c r="C17" s="125"/>
      <c r="D17" s="125"/>
      <c r="E17" s="125"/>
      <c r="F17" s="125"/>
      <c r="G17" s="73"/>
      <c r="H17" s="73"/>
      <c r="I17" s="7"/>
    </row>
    <row r="18" spans="1:9" ht="20.25">
      <c r="A18" s="126" t="s">
        <v>81</v>
      </c>
      <c r="B18" s="126"/>
      <c r="C18" s="126"/>
      <c r="D18" s="126"/>
      <c r="E18" s="126"/>
      <c r="F18" s="126"/>
      <c r="G18" s="76"/>
      <c r="H18" s="76"/>
      <c r="I18" s="7"/>
    </row>
    <row r="19" spans="1:9" ht="20.25">
      <c r="A19" s="92"/>
      <c r="B19" s="92"/>
      <c r="C19" s="93" t="s">
        <v>16</v>
      </c>
      <c r="D19" s="92"/>
      <c r="E19" s="120"/>
      <c r="F19" s="92"/>
      <c r="G19" s="73"/>
      <c r="H19" s="73"/>
      <c r="I19" s="7"/>
    </row>
    <row r="20" spans="1:9" ht="20.25">
      <c r="A20" s="94"/>
      <c r="B20" s="95" t="s">
        <v>20</v>
      </c>
      <c r="C20" s="96">
        <v>24</v>
      </c>
      <c r="D20" s="94"/>
      <c r="E20" s="94"/>
      <c r="F20" s="94"/>
      <c r="G20" s="2"/>
      <c r="H20" s="2"/>
      <c r="I20" s="7"/>
    </row>
    <row r="21" spans="1:9" ht="20.25">
      <c r="A21" s="10"/>
      <c r="B21" s="2"/>
      <c r="C21" s="2"/>
      <c r="D21" s="2"/>
      <c r="E21" s="2"/>
      <c r="F21" s="2"/>
      <c r="G21" s="2"/>
      <c r="H21" s="2"/>
      <c r="I21" s="7"/>
    </row>
    <row r="22" spans="1:9" ht="20.25">
      <c r="A22" s="10"/>
      <c r="B22" s="2"/>
      <c r="C22" s="2"/>
      <c r="D22" s="2"/>
      <c r="E22" s="2"/>
      <c r="F22" s="2"/>
      <c r="G22" s="2"/>
      <c r="H22" s="2"/>
      <c r="I22" s="7"/>
    </row>
    <row r="23" spans="1:9" ht="8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101</v>
      </c>
      <c r="G23" s="97"/>
      <c r="H23" s="97" t="s">
        <v>55</v>
      </c>
      <c r="I23" s="97" t="s">
        <v>78</v>
      </c>
    </row>
    <row r="24" spans="1:9" ht="42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/>
      <c r="I24" s="18">
        <f>SUM(C24*D24*2)+(F24*10)</f>
        <v>2568710</v>
      </c>
    </row>
    <row r="25" spans="1:9" ht="39.7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6" si="0">SUM(C25+E25)*D25</f>
        <v>163020</v>
      </c>
      <c r="G25" s="18"/>
      <c r="H25" s="18"/>
      <c r="I25" s="18">
        <f t="shared" ref="I25:I36" si="1">SUM(C25*D25*2)+(F25*10)</f>
        <v>1929070</v>
      </c>
    </row>
    <row r="26" spans="1:9" ht="49.5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/>
      <c r="H26" s="18"/>
      <c r="I26" s="18">
        <f t="shared" si="1"/>
        <v>1929070</v>
      </c>
    </row>
    <row r="27" spans="1:9" ht="42.7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/>
      <c r="H27" s="18"/>
      <c r="I27" s="18">
        <f t="shared" si="1"/>
        <v>10829817.6</v>
      </c>
    </row>
    <row r="28" spans="1:9" ht="46.5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/>
      <c r="H28" s="18"/>
      <c r="I28" s="18">
        <f t="shared" si="1"/>
        <v>7679360</v>
      </c>
    </row>
    <row r="29" spans="1:9" ht="38.25" customHeight="1">
      <c r="A29" s="12">
        <v>6</v>
      </c>
      <c r="B29" s="13" t="s">
        <v>82</v>
      </c>
      <c r="C29" s="18">
        <v>191520</v>
      </c>
      <c r="D29" s="12">
        <v>5.44</v>
      </c>
      <c r="E29" s="18">
        <v>0</v>
      </c>
      <c r="F29" s="18">
        <f t="shared" si="0"/>
        <v>1041868.8</v>
      </c>
      <c r="G29" s="18"/>
      <c r="H29" s="18"/>
      <c r="I29" s="18">
        <f t="shared" si="1"/>
        <v>12502425.6</v>
      </c>
    </row>
    <row r="30" spans="1:9" ht="38.25" customHeight="1">
      <c r="A30" s="12">
        <v>7</v>
      </c>
      <c r="B30" s="13" t="s">
        <v>8</v>
      </c>
      <c r="C30" s="18">
        <v>149435</v>
      </c>
      <c r="D30" s="12">
        <v>1</v>
      </c>
      <c r="E30" s="18">
        <v>13585</v>
      </c>
      <c r="F30" s="18">
        <f t="shared" si="0"/>
        <v>163020</v>
      </c>
      <c r="G30" s="18"/>
      <c r="H30" s="18"/>
      <c r="I30" s="18">
        <f t="shared" si="1"/>
        <v>1929070</v>
      </c>
    </row>
    <row r="31" spans="1:9" ht="36.75" customHeight="1">
      <c r="A31" s="12">
        <v>8</v>
      </c>
      <c r="B31" s="13" t="s">
        <v>12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/>
      <c r="I31" s="18">
        <f t="shared" si="1"/>
        <v>959920</v>
      </c>
    </row>
    <row r="32" spans="1:9" ht="36.75" customHeight="1">
      <c r="A32" s="12">
        <v>9</v>
      </c>
      <c r="B32" s="13" t="s">
        <v>9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/>
      <c r="I32" s="18">
        <f t="shared" si="1"/>
        <v>1919840</v>
      </c>
    </row>
    <row r="33" spans="1:10" ht="45" customHeight="1">
      <c r="A33" s="12">
        <v>10</v>
      </c>
      <c r="B33" s="13" t="s">
        <v>10</v>
      </c>
      <c r="C33" s="18">
        <v>148720</v>
      </c>
      <c r="D33" s="12">
        <v>1</v>
      </c>
      <c r="E33" s="18">
        <v>13520</v>
      </c>
      <c r="F33" s="18">
        <f t="shared" si="0"/>
        <v>162240</v>
      </c>
      <c r="G33" s="18"/>
      <c r="H33" s="18"/>
      <c r="I33" s="18">
        <f t="shared" si="1"/>
        <v>1919840</v>
      </c>
    </row>
    <row r="34" spans="1:10" ht="36" customHeight="1">
      <c r="A34" s="12">
        <v>11</v>
      </c>
      <c r="B34" s="13" t="s">
        <v>14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/>
      <c r="I34" s="18">
        <f t="shared" si="1"/>
        <v>1919840</v>
      </c>
    </row>
    <row r="35" spans="1:10" ht="36.75" customHeight="1">
      <c r="A35" s="12">
        <v>12</v>
      </c>
      <c r="B35" s="13" t="s">
        <v>45</v>
      </c>
      <c r="C35" s="18">
        <v>148720</v>
      </c>
      <c r="D35" s="12">
        <v>0.5</v>
      </c>
      <c r="E35" s="18">
        <v>13520</v>
      </c>
      <c r="F35" s="18">
        <f t="shared" si="0"/>
        <v>81120</v>
      </c>
      <c r="G35" s="18"/>
      <c r="H35" s="18"/>
      <c r="I35" s="18">
        <f t="shared" si="1"/>
        <v>959920</v>
      </c>
    </row>
    <row r="36" spans="1:10" ht="39" customHeight="1">
      <c r="A36" s="12">
        <v>13</v>
      </c>
      <c r="B36" s="13" t="s">
        <v>46</v>
      </c>
      <c r="C36" s="18">
        <v>148720</v>
      </c>
      <c r="D36" s="12">
        <v>1</v>
      </c>
      <c r="E36" s="18">
        <v>13520</v>
      </c>
      <c r="F36" s="18">
        <f t="shared" si="0"/>
        <v>162240</v>
      </c>
      <c r="G36" s="18"/>
      <c r="H36" s="18"/>
      <c r="I36" s="18">
        <f t="shared" si="1"/>
        <v>1919840</v>
      </c>
    </row>
    <row r="37" spans="1:10" ht="36" hidden="1" customHeight="1">
      <c r="A37" s="12"/>
      <c r="B37" s="13"/>
      <c r="C37" s="18">
        <v>135200</v>
      </c>
      <c r="D37" s="12"/>
      <c r="E37" s="12"/>
      <c r="F37" s="18">
        <f t="shared" ref="F37" si="2">SUM(C37*D37)</f>
        <v>0</v>
      </c>
      <c r="G37" s="18"/>
      <c r="H37" s="18"/>
      <c r="I37" s="18">
        <f t="shared" ref="I37:I38" si="3">SUM(F37*12+H37*6)</f>
        <v>0</v>
      </c>
    </row>
    <row r="38" spans="1:10" ht="36" hidden="1" customHeight="1">
      <c r="A38" s="12">
        <v>14</v>
      </c>
      <c r="B38" s="13"/>
      <c r="C38" s="18">
        <v>135200</v>
      </c>
      <c r="D38" s="12"/>
      <c r="E38" s="12"/>
      <c r="F38" s="18"/>
      <c r="G38" s="18"/>
      <c r="H38" s="18"/>
      <c r="I38" s="18">
        <f t="shared" si="3"/>
        <v>0</v>
      </c>
    </row>
    <row r="39" spans="1:10" ht="39" customHeight="1">
      <c r="A39" s="21"/>
      <c r="B39" s="19" t="s">
        <v>13</v>
      </c>
      <c r="C39" s="21"/>
      <c r="D39" s="116">
        <f>SUM(D24:D36)</f>
        <v>22.92</v>
      </c>
      <c r="E39" s="116"/>
      <c r="F39" s="118">
        <f>SUM(F24:F36)</f>
        <v>4123359.5999999996</v>
      </c>
      <c r="G39" s="20"/>
      <c r="H39" s="20"/>
      <c r="I39" s="118">
        <f>SUM(I24:I36)</f>
        <v>48966723.200000003</v>
      </c>
    </row>
    <row r="40" spans="1:10" ht="55.5" customHeight="1">
      <c r="A40" s="78"/>
      <c r="B40" s="16"/>
      <c r="C40" s="127"/>
      <c r="D40" s="127"/>
      <c r="E40" s="127"/>
      <c r="F40" s="127"/>
      <c r="G40" s="78"/>
      <c r="H40" s="78"/>
      <c r="I40" s="17"/>
    </row>
    <row r="41" spans="1:10" ht="122.25" customHeight="1">
      <c r="A41" s="10"/>
      <c r="B41" s="128"/>
      <c r="C41" s="129"/>
      <c r="D41" s="129"/>
      <c r="E41" s="129"/>
      <c r="F41" s="129"/>
      <c r="G41" s="129"/>
      <c r="H41" s="129"/>
      <c r="I41" s="129"/>
      <c r="J41" s="129"/>
    </row>
    <row r="42" spans="1:10" ht="20.25">
      <c r="A42" s="78"/>
      <c r="B42" s="122"/>
      <c r="C42" s="123"/>
      <c r="D42" s="123"/>
      <c r="E42" s="123"/>
      <c r="F42" s="123"/>
      <c r="G42" s="123"/>
      <c r="H42" s="123"/>
      <c r="I42" s="123"/>
    </row>
    <row r="43" spans="1:10" ht="20.25">
      <c r="A43" s="78"/>
      <c r="B43" s="79"/>
      <c r="C43" s="79"/>
      <c r="D43" s="79"/>
      <c r="E43" s="79"/>
      <c r="F43" s="79"/>
      <c r="G43" s="79"/>
      <c r="H43" s="79"/>
      <c r="I43" s="17"/>
    </row>
    <row r="44" spans="1:10">
      <c r="A44" s="14"/>
      <c r="B44" s="14"/>
      <c r="C44" s="14"/>
      <c r="D44" s="14"/>
      <c r="E44" s="14"/>
      <c r="F44" s="14"/>
      <c r="G44" s="14"/>
      <c r="H44" s="14"/>
      <c r="I44" s="7"/>
    </row>
  </sheetData>
  <mergeCells count="7">
    <mergeCell ref="B42:I42"/>
    <mergeCell ref="A15:F15"/>
    <mergeCell ref="A16:F16"/>
    <mergeCell ref="A17:F17"/>
    <mergeCell ref="A18:F18"/>
    <mergeCell ref="C40:F40"/>
    <mergeCell ref="B41:J41"/>
  </mergeCells>
  <pageMargins left="0.7" right="0.7" top="0.75" bottom="0.75" header="0.3" footer="0.3"/>
  <pageSetup paperSize="9" scale="6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L50"/>
  <sheetViews>
    <sheetView view="pageBreakPreview" topLeftCell="A28" zoomScaleSheetLayoutView="100" workbookViewId="0">
      <selection activeCell="J33" sqref="J33"/>
    </sheetView>
  </sheetViews>
  <sheetFormatPr defaultRowHeight="15"/>
  <cols>
    <col min="1" max="1" width="7" customWidth="1"/>
    <col min="2" max="2" width="33.7109375" customWidth="1"/>
    <col min="3" max="3" width="23" customWidth="1"/>
    <col min="4" max="4" width="18.85546875" customWidth="1"/>
    <col min="5" max="5" width="18.7109375" customWidth="1"/>
    <col min="6" max="6" width="20.140625" customWidth="1"/>
    <col min="7" max="7" width="1.28515625" hidden="1" customWidth="1"/>
    <col min="8" max="8" width="21" customWidth="1"/>
  </cols>
  <sheetData>
    <row r="1" spans="1:10" ht="20.25">
      <c r="F1" s="52"/>
      <c r="G1" s="52"/>
      <c r="H1" s="32"/>
    </row>
    <row r="2" spans="1:10" ht="20.25">
      <c r="F2" s="91" t="s">
        <v>61</v>
      </c>
      <c r="G2" s="91"/>
      <c r="H2" s="91"/>
      <c r="I2" s="98"/>
      <c r="J2" s="98"/>
    </row>
    <row r="3" spans="1:10" ht="20.25">
      <c r="F3" s="91" t="s">
        <v>0</v>
      </c>
      <c r="G3" s="91"/>
      <c r="H3" s="91"/>
      <c r="I3" s="98"/>
      <c r="J3" s="98"/>
    </row>
    <row r="4" spans="1:10" ht="20.25">
      <c r="F4" s="91" t="s">
        <v>1</v>
      </c>
      <c r="G4" s="91"/>
      <c r="H4" s="91"/>
      <c r="I4" s="98"/>
      <c r="J4" s="98"/>
    </row>
    <row r="5" spans="1:10" ht="20.25">
      <c r="F5" s="91" t="s">
        <v>125</v>
      </c>
      <c r="G5" s="91"/>
      <c r="H5" s="91"/>
      <c r="I5" s="98"/>
      <c r="J5" s="98"/>
    </row>
    <row r="6" spans="1:10" ht="20.25">
      <c r="A6" s="1"/>
      <c r="B6" s="1"/>
      <c r="C6" s="1"/>
      <c r="D6" s="1"/>
      <c r="E6" s="1"/>
      <c r="F6" s="91" t="s">
        <v>99</v>
      </c>
      <c r="G6" s="91"/>
      <c r="H6" s="91"/>
      <c r="I6" s="98"/>
      <c r="J6" s="98"/>
    </row>
    <row r="7" spans="1:10" ht="20.25">
      <c r="A7" s="5"/>
      <c r="B7" s="5"/>
      <c r="C7" s="5"/>
      <c r="D7" s="7"/>
      <c r="E7" s="7"/>
      <c r="F7" s="33"/>
      <c r="G7" s="33"/>
      <c r="H7" s="32"/>
    </row>
    <row r="8" spans="1:10" ht="20.25">
      <c r="A8" s="5"/>
      <c r="B8" s="5"/>
      <c r="C8" s="5"/>
      <c r="D8" s="7"/>
      <c r="E8" s="7"/>
      <c r="F8" s="80"/>
      <c r="G8" s="69"/>
      <c r="H8" s="2"/>
    </row>
    <row r="9" spans="1:10" ht="20.25">
      <c r="A9" s="5"/>
      <c r="B9" s="5"/>
      <c r="C9" s="5"/>
      <c r="D9" s="7"/>
      <c r="E9" s="7"/>
      <c r="F9" s="69"/>
      <c r="G9" s="69"/>
      <c r="H9" s="2"/>
    </row>
    <row r="10" spans="1:10" ht="20.25">
      <c r="A10" s="5"/>
      <c r="B10" s="5"/>
      <c r="C10" s="5"/>
      <c r="D10" s="7"/>
      <c r="E10" s="7"/>
      <c r="F10" s="69"/>
      <c r="G10" s="69"/>
      <c r="H10" s="2"/>
    </row>
    <row r="11" spans="1:10" ht="20.25">
      <c r="A11" s="5"/>
      <c r="B11" s="5"/>
      <c r="C11" s="5"/>
      <c r="D11" s="7"/>
      <c r="E11" s="7"/>
      <c r="F11" s="69"/>
      <c r="G11" s="69"/>
      <c r="H11" s="69"/>
    </row>
    <row r="12" spans="1:10" ht="20.25">
      <c r="A12" s="5"/>
      <c r="B12" s="5"/>
      <c r="C12" s="5"/>
      <c r="D12" s="5"/>
      <c r="E12" s="5"/>
      <c r="F12" s="69"/>
      <c r="G12" s="69"/>
      <c r="H12" s="69"/>
    </row>
    <row r="13" spans="1:10" ht="20.25">
      <c r="A13" s="5"/>
      <c r="B13" s="5"/>
      <c r="C13" s="5"/>
      <c r="D13" s="5"/>
      <c r="E13" s="5"/>
      <c r="F13" s="52"/>
      <c r="G13" s="52"/>
      <c r="H13" s="2"/>
    </row>
    <row r="14" spans="1:10" ht="17.25">
      <c r="A14" s="1"/>
      <c r="B14" s="1"/>
      <c r="C14" s="1"/>
      <c r="D14" s="1"/>
      <c r="E14" s="1"/>
      <c r="F14" s="110"/>
      <c r="G14" s="110"/>
      <c r="H14" s="98"/>
    </row>
    <row r="15" spans="1:10" ht="41.25" customHeight="1">
      <c r="A15" s="130" t="s">
        <v>2</v>
      </c>
      <c r="B15" s="130"/>
      <c r="C15" s="130"/>
      <c r="D15" s="130"/>
      <c r="E15" s="130"/>
      <c r="F15" s="130"/>
      <c r="G15" s="101"/>
      <c r="H15" s="98"/>
    </row>
    <row r="16" spans="1:10" ht="30" customHeight="1">
      <c r="A16" s="131" t="s">
        <v>15</v>
      </c>
      <c r="B16" s="131"/>
      <c r="C16" s="131"/>
      <c r="D16" s="131"/>
      <c r="E16" s="131"/>
      <c r="F16" s="131"/>
      <c r="G16" s="102"/>
      <c r="H16" s="98"/>
    </row>
    <row r="17" spans="1:12" ht="20.25">
      <c r="A17" s="125"/>
      <c r="B17" s="125"/>
      <c r="C17" s="125"/>
      <c r="D17" s="125"/>
      <c r="E17" s="125"/>
      <c r="F17" s="125"/>
      <c r="G17" s="92"/>
      <c r="H17" s="98"/>
    </row>
    <row r="18" spans="1:12" ht="26.25">
      <c r="A18" s="132" t="s">
        <v>41</v>
      </c>
      <c r="B18" s="132"/>
      <c r="C18" s="132"/>
      <c r="D18" s="132"/>
      <c r="E18" s="132"/>
      <c r="F18" s="132"/>
      <c r="G18" s="103"/>
      <c r="H18" s="98"/>
    </row>
    <row r="19" spans="1:12" ht="20.25">
      <c r="A19" s="92"/>
      <c r="B19" s="92"/>
      <c r="C19" s="93" t="s">
        <v>16</v>
      </c>
      <c r="D19" s="92"/>
      <c r="E19" s="120"/>
      <c r="F19" s="92"/>
      <c r="G19" s="92"/>
      <c r="H19" s="98"/>
    </row>
    <row r="20" spans="1:12" ht="20.25">
      <c r="A20" s="94"/>
      <c r="B20" s="95" t="s">
        <v>20</v>
      </c>
      <c r="C20" s="96">
        <v>26</v>
      </c>
      <c r="D20" s="94"/>
      <c r="E20" s="94"/>
      <c r="F20" s="94"/>
      <c r="G20" s="94"/>
      <c r="H20" s="98"/>
    </row>
    <row r="21" spans="1:12" ht="20.25">
      <c r="A21" s="10"/>
      <c r="B21" s="2"/>
      <c r="C21" s="2"/>
      <c r="D21" s="2"/>
      <c r="E21" s="2"/>
      <c r="F21" s="2"/>
      <c r="G21" s="2"/>
      <c r="H21" s="7"/>
    </row>
    <row r="22" spans="1:12" ht="20.25">
      <c r="A22" s="10"/>
      <c r="B22" s="2"/>
      <c r="C22" s="2"/>
      <c r="D22" s="2"/>
      <c r="E22" s="2"/>
      <c r="F22" s="2"/>
      <c r="G22" s="2"/>
      <c r="H22" s="7"/>
    </row>
    <row r="23" spans="1:12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100</v>
      </c>
      <c r="G23" s="97" t="s">
        <v>55</v>
      </c>
      <c r="H23" s="97" t="s">
        <v>24</v>
      </c>
    </row>
    <row r="24" spans="1:12" ht="41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12" ht="42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12" ht="43.5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12" ht="39.75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13585</v>
      </c>
      <c r="F27" s="18">
        <f t="shared" si="0"/>
        <v>1124732</v>
      </c>
      <c r="G27" s="18"/>
      <c r="H27" s="18">
        <f t="shared" si="1"/>
        <v>13344632</v>
      </c>
    </row>
    <row r="28" spans="1:12" ht="41.25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12" ht="39" customHeight="1">
      <c r="A29" s="12">
        <v>6</v>
      </c>
      <c r="B29" s="13" t="s">
        <v>12</v>
      </c>
      <c r="C29" s="18">
        <v>148720</v>
      </c>
      <c r="D29" s="12">
        <v>0.25</v>
      </c>
      <c r="E29" s="18">
        <v>13520</v>
      </c>
      <c r="F29" s="18">
        <f t="shared" si="0"/>
        <v>40560</v>
      </c>
      <c r="G29" s="18"/>
      <c r="H29" s="18">
        <f t="shared" si="1"/>
        <v>479960</v>
      </c>
    </row>
    <row r="30" spans="1:12" ht="33" customHeight="1">
      <c r="A30" s="12">
        <v>7</v>
      </c>
      <c r="B30" s="13" t="s">
        <v>8</v>
      </c>
      <c r="C30" s="18">
        <v>149435</v>
      </c>
      <c r="D30" s="12">
        <v>1</v>
      </c>
      <c r="E30" s="18">
        <v>13585</v>
      </c>
      <c r="F30" s="18">
        <f t="shared" si="0"/>
        <v>163020</v>
      </c>
      <c r="G30" s="18"/>
      <c r="H30" s="18">
        <f t="shared" si="1"/>
        <v>1929070</v>
      </c>
    </row>
    <row r="31" spans="1:12" ht="35.25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  <c r="L31" s="4"/>
    </row>
    <row r="32" spans="1:12" ht="33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36.75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9.75" customHeight="1">
      <c r="A34" s="12">
        <v>11</v>
      </c>
      <c r="B34" s="13" t="s">
        <v>45</v>
      </c>
      <c r="C34" s="18">
        <v>148720</v>
      </c>
      <c r="D34" s="12">
        <v>0.75</v>
      </c>
      <c r="E34" s="18">
        <v>13520</v>
      </c>
      <c r="F34" s="18">
        <f t="shared" si="0"/>
        <v>121680</v>
      </c>
      <c r="G34" s="18"/>
      <c r="H34" s="18">
        <f t="shared" si="1"/>
        <v>1439880</v>
      </c>
    </row>
    <row r="35" spans="1:8" ht="39.75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3.75" customHeight="1">
      <c r="A36" s="12"/>
      <c r="B36" s="19" t="s">
        <v>13</v>
      </c>
      <c r="C36" s="21"/>
      <c r="D36" s="116">
        <f>SUM(D24:D35)</f>
        <v>19.350000000000001</v>
      </c>
      <c r="E36" s="116"/>
      <c r="F36" s="118">
        <f>SUM(F24:F35)</f>
        <v>3412901</v>
      </c>
      <c r="G36" s="20"/>
      <c r="H36" s="118">
        <f>SUM(H24:H35)</f>
        <v>40421299.5</v>
      </c>
    </row>
    <row r="37" spans="1:8" ht="41.25" customHeight="1">
      <c r="A37" s="14"/>
      <c r="B37" s="14"/>
      <c r="C37" s="14"/>
      <c r="D37" s="14"/>
      <c r="E37" s="14"/>
      <c r="F37" s="14"/>
      <c r="G37" s="14"/>
      <c r="H37" s="7"/>
    </row>
    <row r="38" spans="1:8" ht="36.75" customHeight="1">
      <c r="A38" s="10"/>
      <c r="B38" s="122"/>
      <c r="C38" s="123"/>
      <c r="D38" s="123"/>
      <c r="E38" s="123"/>
      <c r="F38" s="123"/>
      <c r="G38" s="123"/>
      <c r="H38" s="123"/>
    </row>
    <row r="39" spans="1:8" ht="143.25" customHeight="1">
      <c r="A39" s="10"/>
      <c r="B39" s="128"/>
      <c r="C39" s="129"/>
      <c r="D39" s="129"/>
      <c r="E39" s="129"/>
      <c r="F39" s="129"/>
      <c r="G39" s="129"/>
      <c r="H39" s="129"/>
    </row>
    <row r="40" spans="1:8" ht="36" customHeight="1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</sheetData>
  <mergeCells count="6">
    <mergeCell ref="A15:F15"/>
    <mergeCell ref="A16:F16"/>
    <mergeCell ref="A17:F17"/>
    <mergeCell ref="A18:F18"/>
    <mergeCell ref="B39:H39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H48"/>
  <sheetViews>
    <sheetView view="pageBreakPreview" topLeftCell="A22" zoomScaleSheetLayoutView="100" workbookViewId="0">
      <selection activeCell="J34" sqref="J34"/>
    </sheetView>
  </sheetViews>
  <sheetFormatPr defaultRowHeight="15"/>
  <cols>
    <col min="1" max="1" width="7" customWidth="1"/>
    <col min="2" max="2" width="34.42578125" customWidth="1"/>
    <col min="3" max="3" width="21.85546875" customWidth="1"/>
    <col min="4" max="4" width="19.7109375" customWidth="1"/>
    <col min="5" max="5" width="18.42578125" customWidth="1"/>
    <col min="6" max="6" width="22" customWidth="1"/>
    <col min="7" max="7" width="24" hidden="1" customWidth="1"/>
    <col min="8" max="8" width="21.5703125" customWidth="1"/>
  </cols>
  <sheetData>
    <row r="1" spans="1:8" ht="20.25">
      <c r="F1" s="52"/>
      <c r="G1" s="52"/>
      <c r="H1" s="32"/>
    </row>
    <row r="2" spans="1:8" ht="20.25">
      <c r="F2" s="91" t="s">
        <v>60</v>
      </c>
      <c r="G2" s="91"/>
      <c r="H2" s="94"/>
    </row>
    <row r="3" spans="1:8" ht="20.25">
      <c r="F3" s="91" t="s">
        <v>0</v>
      </c>
      <c r="G3" s="91"/>
      <c r="H3" s="94"/>
    </row>
    <row r="4" spans="1:8" ht="20.25">
      <c r="F4" s="91" t="s">
        <v>1</v>
      </c>
      <c r="G4" s="91"/>
      <c r="H4" s="94"/>
    </row>
    <row r="5" spans="1:8" ht="20.25">
      <c r="F5" s="91" t="s">
        <v>124</v>
      </c>
      <c r="G5" s="91"/>
      <c r="H5" s="94"/>
    </row>
    <row r="6" spans="1:8" ht="20.25">
      <c r="A6" s="1"/>
      <c r="B6" s="1"/>
      <c r="C6" s="1"/>
      <c r="D6" s="1"/>
      <c r="E6" s="1"/>
      <c r="F6" s="91" t="s">
        <v>99</v>
      </c>
      <c r="G6" s="91"/>
      <c r="H6" s="94"/>
    </row>
    <row r="7" spans="1:8" ht="20.25">
      <c r="A7" s="5"/>
      <c r="B7" s="5"/>
      <c r="C7" s="5"/>
      <c r="D7" s="7"/>
      <c r="E7" s="7"/>
      <c r="F7" s="105"/>
      <c r="G7" s="105"/>
      <c r="H7" s="104"/>
    </row>
    <row r="8" spans="1:8" ht="20.25">
      <c r="A8" s="5"/>
      <c r="B8" s="5"/>
      <c r="C8" s="5"/>
      <c r="D8" s="7"/>
      <c r="E8" s="7"/>
      <c r="F8" s="77"/>
      <c r="G8" s="69"/>
      <c r="H8" s="2"/>
    </row>
    <row r="9" spans="1:8" ht="20.25">
      <c r="A9" s="5"/>
      <c r="B9" s="5"/>
      <c r="C9" s="5"/>
      <c r="D9" s="7"/>
      <c r="E9" s="7"/>
      <c r="F9" s="69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1"/>
      <c r="B14" s="1"/>
      <c r="C14" s="1"/>
      <c r="D14" s="1"/>
      <c r="E14" s="1"/>
      <c r="F14" s="110"/>
      <c r="G14" s="6"/>
      <c r="H14" s="7"/>
    </row>
    <row r="15" spans="1:8" ht="52.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43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9" customHeight="1">
      <c r="A18" s="132" t="s">
        <v>52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3.75" customHeight="1">
      <c r="A20" s="94"/>
      <c r="B20" s="95" t="s">
        <v>20</v>
      </c>
      <c r="C20" s="96">
        <v>21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98</v>
      </c>
      <c r="G23" s="97" t="s">
        <v>55</v>
      </c>
      <c r="H23" s="97" t="s">
        <v>74</v>
      </c>
    </row>
    <row r="24" spans="1:8" ht="30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1.5" customHeight="1">
      <c r="A25" s="12">
        <v>2</v>
      </c>
      <c r="B25" s="13" t="s">
        <v>11</v>
      </c>
      <c r="C25" s="18">
        <v>149435</v>
      </c>
      <c r="D25" s="12">
        <v>0.5</v>
      </c>
      <c r="E25" s="18">
        <v>13585</v>
      </c>
      <c r="F25" s="18">
        <f t="shared" ref="F25:F34" si="0">SUM(C25+E25)*D25</f>
        <v>81510</v>
      </c>
      <c r="G25" s="18"/>
      <c r="H25" s="18">
        <f t="shared" ref="H25:H34" si="1">SUM(C25*D25*2)+(F25*10)</f>
        <v>964535</v>
      </c>
    </row>
    <row r="26" spans="1:8" ht="30.75" customHeight="1">
      <c r="A26" s="12">
        <v>3</v>
      </c>
      <c r="B26" s="13" t="s">
        <v>7</v>
      </c>
      <c r="C26" s="18">
        <v>149435</v>
      </c>
      <c r="D26" s="12">
        <v>0.75</v>
      </c>
      <c r="E26" s="18">
        <v>13585</v>
      </c>
      <c r="F26" s="18">
        <f t="shared" si="0"/>
        <v>122265</v>
      </c>
      <c r="G26" s="18"/>
      <c r="H26" s="18">
        <f t="shared" si="1"/>
        <v>1446802.5</v>
      </c>
    </row>
    <row r="27" spans="1:8" ht="30" customHeight="1">
      <c r="A27" s="12">
        <v>4</v>
      </c>
      <c r="B27" s="13" t="s">
        <v>5</v>
      </c>
      <c r="C27" s="18">
        <v>187260</v>
      </c>
      <c r="D27" s="12">
        <v>3.36</v>
      </c>
      <c r="E27" s="18">
        <v>17025</v>
      </c>
      <c r="F27" s="18">
        <f t="shared" si="0"/>
        <v>686397.6</v>
      </c>
      <c r="G27" s="18"/>
      <c r="H27" s="18">
        <f t="shared" si="1"/>
        <v>8122363.2000000002</v>
      </c>
    </row>
    <row r="28" spans="1:8" ht="28.5" customHeight="1">
      <c r="A28" s="12">
        <v>5</v>
      </c>
      <c r="B28" s="13" t="s">
        <v>6</v>
      </c>
      <c r="C28" s="18">
        <v>148720</v>
      </c>
      <c r="D28" s="12">
        <v>3</v>
      </c>
      <c r="E28" s="18">
        <v>13520</v>
      </c>
      <c r="F28" s="18">
        <f t="shared" si="0"/>
        <v>486720</v>
      </c>
      <c r="G28" s="18"/>
      <c r="H28" s="18">
        <f t="shared" si="1"/>
        <v>5759520</v>
      </c>
    </row>
    <row r="29" spans="1:8" ht="33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32.2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1.5" customHeight="1">
      <c r="A31" s="12">
        <v>8</v>
      </c>
      <c r="B31" s="13" t="s">
        <v>10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33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33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1.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35.25" customHeight="1">
      <c r="A35" s="12"/>
      <c r="B35" s="19" t="s">
        <v>13</v>
      </c>
      <c r="C35" s="23"/>
      <c r="D35" s="116">
        <f>SUM(D24:D34)</f>
        <v>12.86</v>
      </c>
      <c r="E35" s="116"/>
      <c r="F35" s="118">
        <f>SUM(F24:F34)</f>
        <v>2284071.6</v>
      </c>
      <c r="G35" s="20"/>
      <c r="H35" s="118">
        <f>SUM(H24:H34)</f>
        <v>27028173.199999999</v>
      </c>
    </row>
    <row r="36" spans="1:8" ht="24" customHeight="1">
      <c r="A36" s="24"/>
      <c r="B36" s="14"/>
      <c r="C36" s="14"/>
      <c r="D36" s="14"/>
      <c r="E36" s="14"/>
      <c r="F36" s="14"/>
      <c r="G36" s="14"/>
      <c r="H36" s="7"/>
    </row>
    <row r="37" spans="1:8" ht="39" customHeight="1">
      <c r="A37" s="10"/>
      <c r="B37" s="10"/>
      <c r="C37" s="10"/>
      <c r="D37" s="10"/>
      <c r="E37" s="10"/>
      <c r="F37" s="2"/>
      <c r="G37" s="2"/>
      <c r="H37" s="7"/>
    </row>
    <row r="38" spans="1:8" ht="137.25" customHeight="1">
      <c r="A38" s="34"/>
      <c r="B38" s="128"/>
      <c r="C38" s="129"/>
      <c r="D38" s="129"/>
      <c r="E38" s="129"/>
      <c r="F38" s="129"/>
      <c r="G38" s="129"/>
      <c r="H38" s="129"/>
    </row>
    <row r="39" spans="1:8" ht="36" customHeight="1">
      <c r="A39" s="10"/>
      <c r="B39" s="2"/>
      <c r="C39" s="2"/>
      <c r="D39" s="2"/>
      <c r="E39" s="2"/>
      <c r="F39" s="10"/>
      <c r="G39" s="10"/>
      <c r="H39" s="7"/>
    </row>
    <row r="40" spans="1:8" ht="20.25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5"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H52"/>
  <sheetViews>
    <sheetView view="pageBreakPreview" topLeftCell="A20" zoomScaleSheetLayoutView="100" workbookViewId="0">
      <selection activeCell="J24" sqref="J24"/>
    </sheetView>
  </sheetViews>
  <sheetFormatPr defaultRowHeight="15"/>
  <cols>
    <col min="1" max="1" width="7" customWidth="1"/>
    <col min="2" max="2" width="31.7109375" customWidth="1"/>
    <col min="3" max="3" width="21.85546875" customWidth="1"/>
    <col min="4" max="4" width="21.140625" customWidth="1"/>
    <col min="5" max="5" width="20.28515625" customWidth="1"/>
    <col min="6" max="6" width="22.28515625" customWidth="1"/>
    <col min="7" max="7" width="24.42578125" hidden="1" customWidth="1"/>
    <col min="8" max="8" width="20.7109375" customWidth="1"/>
  </cols>
  <sheetData>
    <row r="1" spans="1:8" ht="18.75">
      <c r="F1" s="31"/>
      <c r="G1" s="31"/>
    </row>
    <row r="2" spans="1:8" ht="20.25">
      <c r="F2" s="52"/>
      <c r="G2" s="52"/>
      <c r="H2" s="32"/>
    </row>
    <row r="3" spans="1:8" ht="20.25">
      <c r="F3" s="91" t="s">
        <v>59</v>
      </c>
      <c r="G3" s="91"/>
      <c r="H3" s="91"/>
    </row>
    <row r="4" spans="1:8" ht="20.25">
      <c r="F4" s="91" t="s">
        <v>0</v>
      </c>
      <c r="G4" s="91"/>
      <c r="H4" s="91"/>
    </row>
    <row r="5" spans="1:8" ht="20.25">
      <c r="F5" s="91" t="s">
        <v>1</v>
      </c>
      <c r="G5" s="91"/>
      <c r="H5" s="91"/>
    </row>
    <row r="6" spans="1:8" ht="20.25">
      <c r="A6" s="1"/>
      <c r="B6" s="1"/>
      <c r="C6" s="1"/>
      <c r="D6" s="1"/>
      <c r="E6" s="1"/>
      <c r="F6" s="91" t="s">
        <v>123</v>
      </c>
      <c r="G6" s="91"/>
      <c r="H6" s="91"/>
    </row>
    <row r="7" spans="1:8" ht="20.25">
      <c r="A7" s="5"/>
      <c r="B7" s="5"/>
      <c r="C7" s="5"/>
      <c r="D7" s="7"/>
      <c r="E7" s="7"/>
      <c r="F7" s="91" t="s">
        <v>108</v>
      </c>
      <c r="G7" s="91"/>
      <c r="H7" s="91"/>
    </row>
    <row r="8" spans="1:8" ht="20.25">
      <c r="A8" s="5"/>
      <c r="B8" s="5"/>
      <c r="C8" s="5"/>
      <c r="D8" s="7"/>
      <c r="E8" s="7"/>
      <c r="F8" s="105"/>
      <c r="G8" s="105"/>
      <c r="H8" s="104"/>
    </row>
    <row r="9" spans="1:8" ht="20.25">
      <c r="A9" s="5"/>
      <c r="B9" s="5"/>
      <c r="C9" s="5"/>
      <c r="D9" s="7"/>
      <c r="E9" s="7"/>
      <c r="F9" s="80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2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69"/>
      <c r="G13" s="69"/>
      <c r="H13" s="69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36.7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28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0" customHeight="1">
      <c r="A18" s="132" t="s">
        <v>44</v>
      </c>
      <c r="B18" s="132"/>
      <c r="C18" s="132"/>
      <c r="D18" s="132"/>
      <c r="E18" s="132"/>
      <c r="F18" s="132"/>
      <c r="G18" s="51"/>
      <c r="H18" s="7"/>
    </row>
    <row r="19" spans="1:8" ht="20.25">
      <c r="A19" s="111"/>
      <c r="B19" s="111"/>
      <c r="C19" s="93" t="s">
        <v>16</v>
      </c>
      <c r="D19" s="111"/>
      <c r="E19" s="121"/>
      <c r="F19" s="111"/>
      <c r="G19" s="53"/>
      <c r="H19" s="7"/>
    </row>
    <row r="20" spans="1:8" ht="20.25">
      <c r="A20" s="92"/>
      <c r="B20" s="92"/>
      <c r="C20" s="98"/>
      <c r="D20" s="92"/>
      <c r="E20" s="120"/>
      <c r="F20" s="92"/>
      <c r="G20" s="50"/>
      <c r="H20" s="7"/>
    </row>
    <row r="21" spans="1:8" ht="20.25">
      <c r="A21" s="94"/>
      <c r="B21" s="95" t="s">
        <v>22</v>
      </c>
      <c r="C21" s="96">
        <v>18</v>
      </c>
      <c r="D21" s="94"/>
      <c r="E21" s="94"/>
      <c r="F21" s="94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20.25">
      <c r="A23" s="10"/>
      <c r="B23" s="2"/>
      <c r="C23" s="2"/>
      <c r="D23" s="2"/>
      <c r="E23" s="2"/>
      <c r="F23" s="2"/>
      <c r="G23" s="2"/>
      <c r="H23" s="7"/>
    </row>
    <row r="24" spans="1:8" ht="20.25">
      <c r="A24" s="10"/>
      <c r="B24" s="2"/>
      <c r="C24" s="2"/>
      <c r="D24" s="2"/>
      <c r="E24" s="2"/>
      <c r="F24" s="2"/>
      <c r="G24" s="2"/>
      <c r="H24" s="7"/>
    </row>
    <row r="25" spans="1:8" ht="60.75">
      <c r="A25" s="97" t="s">
        <v>3</v>
      </c>
      <c r="B25" s="97" t="s">
        <v>17</v>
      </c>
      <c r="C25" s="97" t="s">
        <v>18</v>
      </c>
      <c r="D25" s="97" t="s">
        <v>19</v>
      </c>
      <c r="E25" s="97" t="s">
        <v>47</v>
      </c>
      <c r="F25" s="97" t="s">
        <v>97</v>
      </c>
      <c r="G25" s="97" t="s">
        <v>55</v>
      </c>
      <c r="H25" s="97" t="s">
        <v>73</v>
      </c>
    </row>
    <row r="26" spans="1:8" ht="39" customHeight="1">
      <c r="A26" s="12">
        <v>1</v>
      </c>
      <c r="B26" s="13" t="s">
        <v>4</v>
      </c>
      <c r="C26" s="18">
        <v>198985</v>
      </c>
      <c r="D26" s="12">
        <v>1</v>
      </c>
      <c r="E26" s="18">
        <v>18089</v>
      </c>
      <c r="F26" s="18">
        <f>SUM(C26+E26)*D26</f>
        <v>217074</v>
      </c>
      <c r="G26" s="18"/>
      <c r="H26" s="18">
        <f>SUM(C26*D26*2)+(F26*10)</f>
        <v>2568710</v>
      </c>
    </row>
    <row r="27" spans="1:8" ht="39.75" customHeight="1">
      <c r="A27" s="12">
        <v>2</v>
      </c>
      <c r="B27" s="13" t="s">
        <v>11</v>
      </c>
      <c r="C27" s="18">
        <v>149435</v>
      </c>
      <c r="D27" s="12">
        <v>0.5</v>
      </c>
      <c r="E27" s="18">
        <v>13585</v>
      </c>
      <c r="F27" s="18">
        <f>SUM(C27+E27)*D27</f>
        <v>81510</v>
      </c>
      <c r="G27" s="18"/>
      <c r="H27" s="18">
        <f t="shared" ref="H27:H36" si="0">SUM(C27*D27*2)+(F27*10)</f>
        <v>964535</v>
      </c>
    </row>
    <row r="28" spans="1:8" ht="37.5" customHeight="1">
      <c r="A28" s="12">
        <v>3</v>
      </c>
      <c r="B28" s="13" t="s">
        <v>7</v>
      </c>
      <c r="C28" s="18">
        <v>149435</v>
      </c>
      <c r="D28" s="12">
        <v>0.75</v>
      </c>
      <c r="E28" s="18">
        <v>13585</v>
      </c>
      <c r="F28" s="18">
        <f t="shared" ref="F28:F36" si="1">SUM(C28+E28)*D28</f>
        <v>122265</v>
      </c>
      <c r="G28" s="18"/>
      <c r="H28" s="18">
        <f t="shared" si="0"/>
        <v>1446802.5</v>
      </c>
    </row>
    <row r="29" spans="1:8" ht="40.5" customHeight="1">
      <c r="A29" s="12">
        <v>4</v>
      </c>
      <c r="B29" s="13" t="s">
        <v>5</v>
      </c>
      <c r="C29" s="18">
        <v>187260</v>
      </c>
      <c r="D29" s="12">
        <v>3.36</v>
      </c>
      <c r="E29" s="18">
        <v>17025</v>
      </c>
      <c r="F29" s="18">
        <f t="shared" si="1"/>
        <v>686397.6</v>
      </c>
      <c r="G29" s="18"/>
      <c r="H29" s="18">
        <f t="shared" si="0"/>
        <v>8122363.2000000002</v>
      </c>
    </row>
    <row r="30" spans="1:8" ht="34.5" customHeight="1">
      <c r="A30" s="12">
        <v>5</v>
      </c>
      <c r="B30" s="13" t="s">
        <v>6</v>
      </c>
      <c r="C30" s="18">
        <v>148720</v>
      </c>
      <c r="D30" s="12">
        <v>3</v>
      </c>
      <c r="E30" s="18">
        <v>13520</v>
      </c>
      <c r="F30" s="18">
        <f t="shared" si="1"/>
        <v>486720</v>
      </c>
      <c r="G30" s="18"/>
      <c r="H30" s="18">
        <f t="shared" si="0"/>
        <v>5759520</v>
      </c>
    </row>
    <row r="31" spans="1:8" ht="35.25" customHeight="1">
      <c r="A31" s="12">
        <v>6</v>
      </c>
      <c r="B31" s="13" t="s">
        <v>8</v>
      </c>
      <c r="C31" s="18">
        <v>149435</v>
      </c>
      <c r="D31" s="12">
        <v>0.75</v>
      </c>
      <c r="E31" s="18">
        <v>13585</v>
      </c>
      <c r="F31" s="18">
        <f t="shared" si="1"/>
        <v>122265</v>
      </c>
      <c r="G31" s="18"/>
      <c r="H31" s="18">
        <f t="shared" si="0"/>
        <v>1446802.5</v>
      </c>
    </row>
    <row r="32" spans="1:8" ht="34.5" customHeight="1">
      <c r="A32" s="12">
        <v>7</v>
      </c>
      <c r="B32" s="13" t="s">
        <v>9</v>
      </c>
      <c r="C32" s="18">
        <v>148720</v>
      </c>
      <c r="D32" s="12">
        <v>1</v>
      </c>
      <c r="E32" s="18">
        <v>13520</v>
      </c>
      <c r="F32" s="18">
        <f t="shared" si="1"/>
        <v>162240</v>
      </c>
      <c r="G32" s="18"/>
      <c r="H32" s="18">
        <f t="shared" si="0"/>
        <v>1919840</v>
      </c>
    </row>
    <row r="33" spans="1:8" ht="34.5" customHeight="1">
      <c r="A33" s="12">
        <v>8</v>
      </c>
      <c r="B33" s="13" t="s">
        <v>10</v>
      </c>
      <c r="C33" s="18">
        <v>148720</v>
      </c>
      <c r="D33" s="12">
        <v>0.5</v>
      </c>
      <c r="E33" s="18">
        <v>13520</v>
      </c>
      <c r="F33" s="18">
        <f t="shared" si="1"/>
        <v>81120</v>
      </c>
      <c r="G33" s="18"/>
      <c r="H33" s="18">
        <f t="shared" si="0"/>
        <v>959920</v>
      </c>
    </row>
    <row r="34" spans="1:8" ht="35.25" customHeight="1">
      <c r="A34" s="12">
        <v>9</v>
      </c>
      <c r="B34" s="13" t="s">
        <v>14</v>
      </c>
      <c r="C34" s="18">
        <v>148720</v>
      </c>
      <c r="D34" s="12">
        <v>0.5</v>
      </c>
      <c r="E34" s="18">
        <v>13520</v>
      </c>
      <c r="F34" s="18">
        <f t="shared" si="1"/>
        <v>81120</v>
      </c>
      <c r="G34" s="18"/>
      <c r="H34" s="18">
        <f t="shared" si="0"/>
        <v>959920</v>
      </c>
    </row>
    <row r="35" spans="1:8" ht="35.25" customHeight="1">
      <c r="A35" s="12">
        <v>10</v>
      </c>
      <c r="B35" s="13" t="s">
        <v>45</v>
      </c>
      <c r="C35" s="18">
        <v>148720</v>
      </c>
      <c r="D35" s="12">
        <v>0.5</v>
      </c>
      <c r="E35" s="18">
        <v>13520</v>
      </c>
      <c r="F35" s="18">
        <f t="shared" si="1"/>
        <v>81120</v>
      </c>
      <c r="G35" s="18"/>
      <c r="H35" s="18">
        <f t="shared" si="0"/>
        <v>959920</v>
      </c>
    </row>
    <row r="36" spans="1:8" ht="37.5" customHeight="1">
      <c r="A36" s="12">
        <v>11</v>
      </c>
      <c r="B36" s="13" t="s">
        <v>46</v>
      </c>
      <c r="C36" s="18">
        <v>148720</v>
      </c>
      <c r="D36" s="12">
        <v>1</v>
      </c>
      <c r="E36" s="18">
        <v>13520</v>
      </c>
      <c r="F36" s="18">
        <f t="shared" si="1"/>
        <v>162240</v>
      </c>
      <c r="G36" s="18"/>
      <c r="H36" s="18">
        <f t="shared" si="0"/>
        <v>1919840</v>
      </c>
    </row>
    <row r="37" spans="1:8" ht="39" customHeight="1">
      <c r="A37" s="21"/>
      <c r="B37" s="19" t="s">
        <v>13</v>
      </c>
      <c r="C37" s="21"/>
      <c r="D37" s="116">
        <f>SUM(D26:D36)</f>
        <v>12.86</v>
      </c>
      <c r="E37" s="116"/>
      <c r="F37" s="118">
        <f>SUM(F26:F36)</f>
        <v>2284071.6</v>
      </c>
      <c r="G37" s="20"/>
      <c r="H37" s="118">
        <f>SUM(H26:H36)</f>
        <v>27028173.199999999</v>
      </c>
    </row>
    <row r="38" spans="1:8" ht="20.25">
      <c r="A38" s="24"/>
      <c r="B38" s="16"/>
      <c r="C38" s="24"/>
      <c r="D38" s="24"/>
      <c r="E38" s="78"/>
      <c r="F38" s="17"/>
      <c r="G38" s="17"/>
      <c r="H38" s="24"/>
    </row>
    <row r="39" spans="1:8" ht="37.5" customHeight="1">
      <c r="A39" s="24"/>
      <c r="B39" s="16"/>
      <c r="C39" s="24"/>
      <c r="D39" s="24"/>
      <c r="E39" s="78"/>
      <c r="F39" s="17"/>
      <c r="G39" s="17"/>
      <c r="H39" s="24"/>
    </row>
    <row r="40" spans="1:8" ht="136.5" customHeight="1">
      <c r="A40" s="14"/>
      <c r="B40" s="128"/>
      <c r="C40" s="129"/>
      <c r="D40" s="129"/>
      <c r="E40" s="129"/>
      <c r="F40" s="129"/>
      <c r="G40" s="129"/>
      <c r="H40" s="129"/>
    </row>
    <row r="41" spans="1:8" ht="20.25">
      <c r="A41" s="10"/>
      <c r="B41" s="10"/>
      <c r="C41" s="10"/>
      <c r="D41" s="10"/>
      <c r="E41" s="10"/>
      <c r="F41" s="2"/>
      <c r="G41" s="2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 ht="20.25">
      <c r="A46" s="10"/>
      <c r="B46" s="2"/>
      <c r="C46" s="2"/>
      <c r="D46" s="2"/>
      <c r="E46" s="2"/>
      <c r="F46" s="10"/>
      <c r="G46" s="10"/>
      <c r="H46" s="7"/>
    </row>
    <row r="47" spans="1:8" ht="20.25">
      <c r="A47" s="10"/>
      <c r="B47" s="2"/>
      <c r="C47" s="2"/>
      <c r="D47" s="2"/>
      <c r="E47" s="2"/>
      <c r="F47" s="10"/>
      <c r="G47" s="10"/>
      <c r="H47" s="7"/>
    </row>
    <row r="48" spans="1:8" ht="20.25">
      <c r="A48" s="10"/>
      <c r="B48" s="2"/>
      <c r="C48" s="2"/>
      <c r="D48" s="2"/>
      <c r="E48" s="2"/>
      <c r="F48" s="10"/>
      <c r="G48" s="10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 ht="16.5">
      <c r="A50" s="7"/>
      <c r="B50" s="7"/>
      <c r="C50" s="7"/>
      <c r="D50" s="7"/>
      <c r="E50" s="7"/>
      <c r="F50" s="3"/>
      <c r="G50" s="3"/>
      <c r="H50" s="7"/>
    </row>
    <row r="51" spans="1:8" ht="16.5">
      <c r="A51" s="7"/>
      <c r="B51" s="7"/>
      <c r="C51" s="7"/>
      <c r="D51" s="7"/>
      <c r="E51" s="7"/>
      <c r="F51" s="3"/>
      <c r="G51" s="3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</sheetData>
  <mergeCells count="5">
    <mergeCell ref="A15:F15"/>
    <mergeCell ref="A16:F16"/>
    <mergeCell ref="A17:F17"/>
    <mergeCell ref="A18:F18"/>
    <mergeCell ref="B40:H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H49"/>
  <sheetViews>
    <sheetView view="pageBreakPreview" topLeftCell="A23" zoomScaleSheetLayoutView="100" workbookViewId="0">
      <selection activeCell="J24" sqref="J24"/>
    </sheetView>
  </sheetViews>
  <sheetFormatPr defaultRowHeight="15"/>
  <cols>
    <col min="1" max="1" width="7" customWidth="1"/>
    <col min="2" max="2" width="33.42578125" customWidth="1"/>
    <col min="3" max="3" width="21.7109375" customWidth="1"/>
    <col min="4" max="4" width="20.5703125" customWidth="1"/>
    <col min="5" max="5" width="18.7109375" customWidth="1"/>
    <col min="6" max="6" width="22.42578125" customWidth="1"/>
    <col min="7" max="7" width="24.140625" hidden="1" customWidth="1"/>
    <col min="8" max="8" width="20.7109375" customWidth="1"/>
  </cols>
  <sheetData>
    <row r="1" spans="1:8" ht="20.25">
      <c r="F1" s="52"/>
      <c r="G1" s="52"/>
      <c r="H1" s="32"/>
    </row>
    <row r="2" spans="1:8" ht="20.25">
      <c r="F2" s="91" t="s">
        <v>58</v>
      </c>
      <c r="G2" s="91"/>
      <c r="H2" s="91"/>
    </row>
    <row r="3" spans="1:8" ht="20.25">
      <c r="F3" s="91" t="s">
        <v>0</v>
      </c>
      <c r="G3" s="91"/>
      <c r="H3" s="91"/>
    </row>
    <row r="4" spans="1:8" ht="20.25">
      <c r="F4" s="91" t="s">
        <v>1</v>
      </c>
      <c r="G4" s="91"/>
      <c r="H4" s="91"/>
    </row>
    <row r="5" spans="1:8" ht="20.25">
      <c r="F5" s="91" t="s">
        <v>122</v>
      </c>
      <c r="G5" s="91"/>
      <c r="H5" s="91"/>
    </row>
    <row r="6" spans="1:8" ht="20.25">
      <c r="A6" s="1"/>
      <c r="B6" s="1"/>
      <c r="C6" s="1"/>
      <c r="D6" s="1"/>
      <c r="E6" s="1"/>
      <c r="F6" s="91" t="s">
        <v>110</v>
      </c>
      <c r="G6" s="91"/>
      <c r="H6" s="91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80"/>
      <c r="G8" s="69"/>
      <c r="H8" s="69"/>
    </row>
    <row r="9" spans="1:8" ht="20.25">
      <c r="A9" s="5"/>
      <c r="B9" s="5"/>
      <c r="C9" s="5"/>
      <c r="D9" s="7"/>
      <c r="E9" s="7"/>
      <c r="F9" s="69"/>
      <c r="G9" s="69"/>
      <c r="H9" s="69"/>
    </row>
    <row r="10" spans="1:8" ht="20.25">
      <c r="A10" s="5"/>
      <c r="B10" s="5"/>
      <c r="C10" s="5"/>
      <c r="D10" s="7"/>
      <c r="E10" s="7"/>
      <c r="F10" s="69"/>
      <c r="G10" s="69"/>
      <c r="H10" s="69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51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31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2.25" customHeight="1">
      <c r="A18" s="132" t="s">
        <v>40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0" customHeight="1">
      <c r="A20" s="94"/>
      <c r="B20" s="95" t="s">
        <v>22</v>
      </c>
      <c r="C20" s="96">
        <v>21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76</v>
      </c>
    </row>
    <row r="24" spans="1:8" ht="30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6.7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32.25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/>
      <c r="H26" s="18">
        <f t="shared" si="1"/>
        <v>1929070</v>
      </c>
    </row>
    <row r="27" spans="1:8" ht="30.7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/>
      <c r="H27" s="18">
        <f t="shared" si="1"/>
        <v>10829817.6</v>
      </c>
    </row>
    <row r="28" spans="1:8" ht="33.75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/>
      <c r="H28" s="18">
        <f t="shared" si="1"/>
        <v>7679360</v>
      </c>
    </row>
    <row r="29" spans="1:8" ht="30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31.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3" customHeight="1">
      <c r="A31" s="12">
        <v>8</v>
      </c>
      <c r="B31" s="13" t="s">
        <v>10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26.25" hidden="1" customHeight="1">
      <c r="A32" s="12"/>
      <c r="B32" s="13"/>
      <c r="C32" s="18">
        <v>148720</v>
      </c>
      <c r="D32" s="12"/>
      <c r="E32" s="18">
        <v>13520</v>
      </c>
      <c r="F32" s="18">
        <f t="shared" si="0"/>
        <v>0</v>
      </c>
      <c r="G32" s="18"/>
      <c r="H32" s="18">
        <f t="shared" si="1"/>
        <v>0</v>
      </c>
    </row>
    <row r="33" spans="1:8" ht="30" customHeight="1">
      <c r="A33" s="12">
        <v>9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5.25" customHeight="1">
      <c r="A34" s="12">
        <v>10</v>
      </c>
      <c r="B34" s="13" t="s">
        <v>45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8" ht="34.5" customHeight="1">
      <c r="A35" s="12">
        <v>11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1.5" customHeight="1">
      <c r="A36" s="12"/>
      <c r="B36" s="19" t="s">
        <v>13</v>
      </c>
      <c r="C36" s="22"/>
      <c r="D36" s="116">
        <f>SUM(D24:D35)</f>
        <v>16.23</v>
      </c>
      <c r="E36" s="18"/>
      <c r="F36" s="118">
        <f>SUM(F24:F35)</f>
        <v>2878495.8</v>
      </c>
      <c r="G36" s="20"/>
      <c r="H36" s="118">
        <f>SUM(H24:H35)</f>
        <v>34062190.100000001</v>
      </c>
    </row>
    <row r="37" spans="1:8" ht="21.75" customHeight="1">
      <c r="A37" s="14"/>
      <c r="B37" s="14"/>
      <c r="C37" s="14"/>
      <c r="D37" s="14"/>
      <c r="E37" s="14"/>
      <c r="F37" s="14"/>
      <c r="G37" s="14"/>
      <c r="H37" s="7"/>
    </row>
    <row r="38" spans="1:8" ht="38.25" customHeight="1">
      <c r="A38" s="10"/>
      <c r="B38" s="10"/>
      <c r="C38" s="10"/>
      <c r="D38" s="10"/>
      <c r="E38" s="10"/>
      <c r="F38" s="2"/>
      <c r="G38" s="2"/>
      <c r="H38" s="7"/>
    </row>
    <row r="39" spans="1:8" ht="138" customHeight="1">
      <c r="A39" s="10"/>
      <c r="B39" s="128"/>
      <c r="C39" s="129"/>
      <c r="D39" s="129"/>
      <c r="E39" s="129"/>
      <c r="F39" s="129"/>
      <c r="G39" s="129"/>
      <c r="H39" s="129"/>
    </row>
    <row r="40" spans="1:8" ht="39.75" customHeight="1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</sheetData>
  <mergeCells count="5">
    <mergeCell ref="A15:F15"/>
    <mergeCell ref="A16:F16"/>
    <mergeCell ref="A17:F17"/>
    <mergeCell ref="A18:F18"/>
    <mergeCell ref="B39:H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1:J48"/>
  <sheetViews>
    <sheetView view="pageBreakPreview" topLeftCell="A22" zoomScaleSheetLayoutView="100" workbookViewId="0">
      <selection activeCell="J25" sqref="J25"/>
    </sheetView>
  </sheetViews>
  <sheetFormatPr defaultRowHeight="15"/>
  <cols>
    <col min="1" max="1" width="7" customWidth="1"/>
    <col min="2" max="2" width="35.140625" bestFit="1" customWidth="1"/>
    <col min="3" max="3" width="22.140625" customWidth="1"/>
    <col min="4" max="4" width="19" customWidth="1"/>
    <col min="5" max="5" width="19.140625" customWidth="1"/>
    <col min="6" max="6" width="21" customWidth="1"/>
    <col min="7" max="7" width="23.42578125" hidden="1" customWidth="1"/>
    <col min="8" max="8" width="21.140625" customWidth="1"/>
  </cols>
  <sheetData>
    <row r="1" spans="1:10" ht="18.75">
      <c r="F1" s="31"/>
      <c r="G1" s="31"/>
    </row>
    <row r="2" spans="1:10" ht="20.25">
      <c r="F2" s="91" t="s">
        <v>57</v>
      </c>
      <c r="G2" s="91"/>
      <c r="H2" s="94"/>
      <c r="I2" s="98"/>
      <c r="J2" s="98"/>
    </row>
    <row r="3" spans="1:10" ht="20.25">
      <c r="F3" s="91" t="s">
        <v>0</v>
      </c>
      <c r="G3" s="91"/>
      <c r="H3" s="94"/>
      <c r="I3" s="98"/>
      <c r="J3" s="98"/>
    </row>
    <row r="4" spans="1:10" ht="20.25">
      <c r="F4" s="91" t="s">
        <v>1</v>
      </c>
      <c r="G4" s="91"/>
      <c r="H4" s="94"/>
      <c r="I4" s="98"/>
      <c r="J4" s="98"/>
    </row>
    <row r="5" spans="1:10" ht="20.25">
      <c r="F5" s="91" t="s">
        <v>118</v>
      </c>
      <c r="G5" s="91"/>
      <c r="H5" s="94"/>
      <c r="I5" s="98"/>
      <c r="J5" s="98"/>
    </row>
    <row r="6" spans="1:10" ht="20.25">
      <c r="A6" s="1"/>
      <c r="B6" s="1"/>
      <c r="C6" s="1"/>
      <c r="D6" s="1"/>
      <c r="E6" s="1"/>
      <c r="F6" s="91" t="s">
        <v>95</v>
      </c>
      <c r="G6" s="91"/>
      <c r="H6" s="94"/>
      <c r="I6" s="98"/>
      <c r="J6" s="98"/>
    </row>
    <row r="7" spans="1:10" ht="20.25">
      <c r="A7" s="5"/>
      <c r="B7" s="5"/>
      <c r="C7" s="5"/>
      <c r="D7" s="7"/>
      <c r="E7" s="7"/>
      <c r="F7" s="105"/>
      <c r="G7" s="105"/>
      <c r="H7" s="104"/>
      <c r="I7" s="98"/>
      <c r="J7" s="98"/>
    </row>
    <row r="8" spans="1:10" ht="20.25">
      <c r="A8" s="5"/>
      <c r="B8" s="5"/>
      <c r="C8" s="5"/>
      <c r="D8" s="7"/>
      <c r="E8" s="7"/>
      <c r="F8" s="80"/>
      <c r="G8" s="69"/>
      <c r="H8" s="2"/>
    </row>
    <row r="9" spans="1:10" ht="20.25">
      <c r="A9" s="5"/>
      <c r="B9" s="5"/>
      <c r="C9" s="5"/>
      <c r="D9" s="7"/>
      <c r="E9" s="7"/>
      <c r="F9" s="69"/>
      <c r="G9" s="69"/>
      <c r="H9" s="2"/>
    </row>
    <row r="10" spans="1:10" ht="20.25">
      <c r="A10" s="5"/>
      <c r="B10" s="5"/>
      <c r="C10" s="5"/>
      <c r="D10" s="7"/>
      <c r="E10" s="7"/>
      <c r="F10" s="69"/>
      <c r="G10" s="69"/>
      <c r="H10" s="2"/>
    </row>
    <row r="11" spans="1:10" ht="20.25">
      <c r="A11" s="5"/>
      <c r="B11" s="5"/>
      <c r="C11" s="5"/>
      <c r="D11" s="7"/>
      <c r="E11" s="7"/>
      <c r="F11" s="69"/>
      <c r="G11" s="69"/>
      <c r="H11" s="69"/>
    </row>
    <row r="12" spans="1:10" ht="20.25">
      <c r="A12" s="5"/>
      <c r="B12" s="5"/>
      <c r="C12" s="5"/>
      <c r="D12" s="5"/>
      <c r="E12" s="5"/>
      <c r="F12" s="69"/>
      <c r="G12" s="69"/>
      <c r="H12" s="69"/>
    </row>
    <row r="13" spans="1:10" ht="20.25">
      <c r="A13" s="5"/>
      <c r="B13" s="5"/>
      <c r="C13" s="5"/>
      <c r="D13" s="5"/>
      <c r="E13" s="5"/>
      <c r="F13" s="52"/>
      <c r="G13" s="52"/>
      <c r="H13" s="2"/>
    </row>
    <row r="14" spans="1:10" ht="17.25">
      <c r="A14" s="5"/>
      <c r="B14" s="5"/>
      <c r="C14" s="5"/>
      <c r="D14" s="5"/>
      <c r="E14" s="5"/>
      <c r="F14" s="6"/>
      <c r="G14" s="6"/>
      <c r="H14" s="7"/>
    </row>
    <row r="15" spans="1:10" ht="54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10" ht="31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0" customHeight="1">
      <c r="A18" s="132" t="s">
        <v>29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0.75" customHeight="1">
      <c r="A20" s="94"/>
      <c r="B20" s="95" t="s">
        <v>22</v>
      </c>
      <c r="C20" s="96">
        <v>15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4.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47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8.25" customHeight="1">
      <c r="A25" s="12">
        <v>2</v>
      </c>
      <c r="B25" s="13" t="s">
        <v>11</v>
      </c>
      <c r="C25" s="18">
        <v>149435</v>
      </c>
      <c r="D25" s="12">
        <v>0.25</v>
      </c>
      <c r="E25" s="18">
        <v>13585</v>
      </c>
      <c r="F25" s="18">
        <f t="shared" ref="F25:F34" si="0">SUM(C25+E25)*D25</f>
        <v>40755</v>
      </c>
      <c r="G25" s="18"/>
      <c r="H25" s="18">
        <f t="shared" ref="H25:H34" si="1">SUM(C25*D25*2)+(F25*10)</f>
        <v>482267.5</v>
      </c>
    </row>
    <row r="26" spans="1:8" ht="48" customHeight="1">
      <c r="A26" s="12">
        <v>3</v>
      </c>
      <c r="B26" s="13" t="s">
        <v>7</v>
      </c>
      <c r="C26" s="18">
        <v>149435</v>
      </c>
      <c r="D26" s="12">
        <v>0.5</v>
      </c>
      <c r="E26" s="18">
        <v>13585</v>
      </c>
      <c r="F26" s="18">
        <f t="shared" si="0"/>
        <v>81510</v>
      </c>
      <c r="G26" s="18"/>
      <c r="H26" s="18">
        <f t="shared" si="1"/>
        <v>964535</v>
      </c>
    </row>
    <row r="27" spans="1:8" ht="51" customHeight="1">
      <c r="A27" s="12">
        <v>4</v>
      </c>
      <c r="B27" s="13" t="s">
        <v>5</v>
      </c>
      <c r="C27" s="18">
        <v>187260</v>
      </c>
      <c r="D27" s="12">
        <v>2.2400000000000002</v>
      </c>
      <c r="E27" s="18">
        <v>17025</v>
      </c>
      <c r="F27" s="18">
        <f t="shared" si="0"/>
        <v>457598.4</v>
      </c>
      <c r="G27" s="18"/>
      <c r="H27" s="18">
        <f t="shared" si="1"/>
        <v>5414908.7999999998</v>
      </c>
    </row>
    <row r="28" spans="1:8" ht="45" customHeight="1">
      <c r="A28" s="12">
        <v>5</v>
      </c>
      <c r="B28" s="13" t="s">
        <v>6</v>
      </c>
      <c r="C28" s="18">
        <v>148720</v>
      </c>
      <c r="D28" s="12">
        <v>2</v>
      </c>
      <c r="E28" s="18">
        <v>13520</v>
      </c>
      <c r="F28" s="18">
        <f t="shared" si="0"/>
        <v>324480</v>
      </c>
      <c r="G28" s="18"/>
      <c r="H28" s="18">
        <f t="shared" si="1"/>
        <v>3839680</v>
      </c>
    </row>
    <row r="29" spans="1:8" ht="45.75" customHeight="1">
      <c r="A29" s="12">
        <v>6</v>
      </c>
      <c r="B29" s="13" t="s">
        <v>8</v>
      </c>
      <c r="C29" s="18">
        <v>149435</v>
      </c>
      <c r="D29" s="12">
        <v>0.5</v>
      </c>
      <c r="E29" s="18">
        <v>13585</v>
      </c>
      <c r="F29" s="18">
        <f t="shared" si="0"/>
        <v>81510</v>
      </c>
      <c r="G29" s="18"/>
      <c r="H29" s="18">
        <f t="shared" si="1"/>
        <v>964535</v>
      </c>
    </row>
    <row r="30" spans="1:8" ht="48.7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51.75" customHeight="1">
      <c r="A31" s="12">
        <v>8</v>
      </c>
      <c r="B31" s="13" t="s">
        <v>10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42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47.25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44.2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49.5" customHeight="1">
      <c r="A35" s="21"/>
      <c r="B35" s="19" t="s">
        <v>13</v>
      </c>
      <c r="C35" s="20"/>
      <c r="D35" s="116">
        <f>SUM(D24:D34)</f>
        <v>9.99</v>
      </c>
      <c r="E35" s="18"/>
      <c r="F35" s="118">
        <f>SUM(F24:F34)</f>
        <v>1770767.4</v>
      </c>
      <c r="G35" s="20"/>
      <c r="H35" s="118">
        <f>SUM(H24:H34)</f>
        <v>20954076.300000001</v>
      </c>
    </row>
    <row r="36" spans="1:8" ht="27.75" customHeight="1">
      <c r="A36" s="14"/>
      <c r="B36" s="14"/>
      <c r="C36" s="14"/>
      <c r="D36" s="14"/>
      <c r="E36" s="14"/>
      <c r="F36" s="14"/>
      <c r="G36" s="14"/>
      <c r="H36" s="7"/>
    </row>
    <row r="37" spans="1:8" ht="20.25">
      <c r="A37" s="10"/>
      <c r="B37" s="10"/>
      <c r="C37" s="10"/>
      <c r="D37" s="10"/>
      <c r="E37" s="10"/>
      <c r="F37" s="2"/>
      <c r="G37" s="2"/>
      <c r="H37" s="7"/>
    </row>
    <row r="38" spans="1:8" ht="29.25" customHeight="1">
      <c r="A38" s="10"/>
      <c r="B38" s="122"/>
      <c r="C38" s="123"/>
      <c r="D38" s="123"/>
      <c r="E38" s="123"/>
      <c r="F38" s="123"/>
      <c r="G38" s="123"/>
      <c r="H38" s="123"/>
    </row>
    <row r="39" spans="1:8" ht="138.75" customHeight="1">
      <c r="A39" s="10"/>
      <c r="B39" s="128"/>
      <c r="C39" s="129"/>
      <c r="D39" s="129"/>
      <c r="E39" s="129"/>
      <c r="F39" s="129"/>
      <c r="G39" s="129"/>
      <c r="H39" s="129"/>
    </row>
    <row r="40" spans="1:8" ht="20.25">
      <c r="A40" s="10"/>
      <c r="B40" s="122"/>
      <c r="C40" s="123"/>
      <c r="D40" s="123"/>
      <c r="E40" s="123"/>
      <c r="F40" s="123"/>
      <c r="G40" s="123"/>
      <c r="H40" s="123"/>
    </row>
    <row r="41" spans="1:8" ht="20.25">
      <c r="A41" s="10"/>
      <c r="B41" s="122"/>
      <c r="C41" s="123"/>
      <c r="D41" s="123"/>
      <c r="E41" s="123"/>
      <c r="F41" s="123"/>
      <c r="G41" s="123"/>
      <c r="H41" s="123"/>
    </row>
    <row r="42" spans="1:8" ht="20.25">
      <c r="A42" s="10"/>
      <c r="B42" s="122"/>
      <c r="C42" s="123"/>
      <c r="D42" s="123"/>
      <c r="E42" s="123"/>
      <c r="F42" s="123"/>
      <c r="G42" s="123"/>
      <c r="H42" s="123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9">
    <mergeCell ref="B39:H39"/>
    <mergeCell ref="B40:H40"/>
    <mergeCell ref="B41:H41"/>
    <mergeCell ref="B42:H42"/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J49"/>
  <sheetViews>
    <sheetView view="pageBreakPreview" topLeftCell="A33" zoomScaleSheetLayoutView="100" workbookViewId="0">
      <selection activeCell="J26" sqref="J26"/>
    </sheetView>
  </sheetViews>
  <sheetFormatPr defaultRowHeight="15"/>
  <cols>
    <col min="1" max="1" width="6.7109375" customWidth="1"/>
    <col min="2" max="2" width="33.42578125" customWidth="1"/>
    <col min="3" max="3" width="21.28515625" customWidth="1"/>
    <col min="4" max="4" width="19.140625" customWidth="1"/>
    <col min="5" max="5" width="21.42578125" customWidth="1"/>
    <col min="6" max="6" width="21.140625" customWidth="1"/>
    <col min="7" max="7" width="24.5703125" hidden="1" customWidth="1"/>
    <col min="8" max="8" width="22.140625" customWidth="1"/>
  </cols>
  <sheetData>
    <row r="1" spans="1:10" ht="18.75">
      <c r="F1" s="31"/>
      <c r="G1" s="31"/>
    </row>
    <row r="2" spans="1:10" ht="20.25">
      <c r="F2" s="91" t="s">
        <v>56</v>
      </c>
      <c r="G2" s="91"/>
      <c r="H2" s="94"/>
      <c r="I2" s="98"/>
      <c r="J2" s="98"/>
    </row>
    <row r="3" spans="1:10" ht="20.25">
      <c r="F3" s="91" t="s">
        <v>0</v>
      </c>
      <c r="G3" s="91"/>
      <c r="H3" s="94"/>
      <c r="I3" s="98"/>
      <c r="J3" s="98"/>
    </row>
    <row r="4" spans="1:10" ht="20.25">
      <c r="F4" s="91" t="s">
        <v>1</v>
      </c>
      <c r="G4" s="91"/>
      <c r="H4" s="94"/>
      <c r="I4" s="98"/>
      <c r="J4" s="98"/>
    </row>
    <row r="5" spans="1:10" ht="20.25">
      <c r="F5" s="91" t="s">
        <v>117</v>
      </c>
      <c r="G5" s="91"/>
      <c r="H5" s="94"/>
      <c r="I5" s="98"/>
      <c r="J5" s="98"/>
    </row>
    <row r="6" spans="1:10" ht="20.25">
      <c r="A6" s="1"/>
      <c r="B6" s="1"/>
      <c r="C6" s="1"/>
      <c r="D6" s="1"/>
      <c r="E6" s="1"/>
      <c r="F6" s="91" t="s">
        <v>94</v>
      </c>
      <c r="G6" s="91"/>
      <c r="H6" s="94"/>
      <c r="I6" s="98"/>
      <c r="J6" s="98"/>
    </row>
    <row r="7" spans="1:10" ht="18.75">
      <c r="A7" s="5"/>
      <c r="B7" s="5"/>
      <c r="C7" s="5"/>
      <c r="D7" s="7"/>
      <c r="E7" s="7"/>
      <c r="F7" s="32"/>
      <c r="G7" s="32"/>
      <c r="H7" s="32"/>
    </row>
    <row r="8" spans="1:10" ht="20.25">
      <c r="A8" s="5"/>
      <c r="B8" s="5"/>
      <c r="C8" s="5"/>
      <c r="D8" s="7"/>
      <c r="E8" s="7"/>
      <c r="F8" s="80"/>
      <c r="G8" s="69"/>
      <c r="H8" s="2"/>
    </row>
    <row r="9" spans="1:10" ht="20.25">
      <c r="A9" s="5"/>
      <c r="B9" s="5"/>
      <c r="C9" s="5"/>
      <c r="D9" s="7"/>
      <c r="E9" s="7"/>
      <c r="F9" s="69"/>
      <c r="G9" s="69"/>
      <c r="H9" s="2"/>
    </row>
    <row r="10" spans="1:10" ht="20.25">
      <c r="A10" s="5"/>
      <c r="B10" s="5"/>
      <c r="C10" s="5"/>
      <c r="D10" s="7"/>
      <c r="E10" s="7"/>
      <c r="F10" s="69"/>
      <c r="G10" s="69"/>
      <c r="H10" s="2"/>
    </row>
    <row r="11" spans="1:10" ht="20.25">
      <c r="A11" s="5"/>
      <c r="B11" s="5"/>
      <c r="C11" s="5"/>
      <c r="D11" s="7"/>
      <c r="E11" s="7"/>
      <c r="F11" s="69"/>
      <c r="G11" s="69"/>
      <c r="H11" s="69"/>
    </row>
    <row r="12" spans="1:10" ht="20.25">
      <c r="A12" s="5"/>
      <c r="B12" s="5"/>
      <c r="C12" s="5"/>
      <c r="D12" s="5"/>
      <c r="E12" s="5"/>
      <c r="F12" s="69"/>
      <c r="G12" s="69"/>
      <c r="H12" s="69"/>
    </row>
    <row r="13" spans="1:10" ht="20.25">
      <c r="A13" s="5"/>
      <c r="B13" s="5"/>
      <c r="C13" s="5"/>
      <c r="D13" s="5"/>
      <c r="E13" s="5"/>
      <c r="F13" s="52"/>
      <c r="G13" s="52"/>
      <c r="H13" s="2"/>
    </row>
    <row r="14" spans="1:10" ht="17.25">
      <c r="A14" s="1"/>
      <c r="B14" s="1"/>
      <c r="C14" s="1"/>
      <c r="D14" s="1"/>
      <c r="E14" s="1"/>
      <c r="F14" s="110"/>
      <c r="G14" s="6"/>
      <c r="H14" s="7"/>
    </row>
    <row r="15" spans="1:10" ht="47.2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10" ht="31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29.25" customHeight="1">
      <c r="A18" s="132" t="s">
        <v>39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28.5" customHeight="1">
      <c r="A20" s="94"/>
      <c r="B20" s="95" t="s">
        <v>20</v>
      </c>
      <c r="C20" s="96">
        <v>23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4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48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8" ht="48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8" ht="44.25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8" ht="47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48" customHeight="1">
      <c r="A30" s="12">
        <v>7</v>
      </c>
      <c r="B30" s="13" t="s">
        <v>12</v>
      </c>
      <c r="C30" s="18">
        <v>148720</v>
      </c>
      <c r="D30" s="12">
        <v>0.25</v>
      </c>
      <c r="E30" s="18">
        <v>13520</v>
      </c>
      <c r="F30" s="18">
        <f t="shared" si="0"/>
        <v>40560</v>
      </c>
      <c r="G30" s="18"/>
      <c r="H30" s="18">
        <f t="shared" si="1"/>
        <v>479960</v>
      </c>
    </row>
    <row r="31" spans="1:8" ht="41.25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48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46.5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48" customHeight="1">
      <c r="A34" s="12">
        <v>11</v>
      </c>
      <c r="B34" s="13" t="s">
        <v>45</v>
      </c>
      <c r="C34" s="18">
        <v>148720</v>
      </c>
      <c r="D34" s="12">
        <v>0.75</v>
      </c>
      <c r="E34" s="18">
        <v>13520</v>
      </c>
      <c r="F34" s="18">
        <f t="shared" si="0"/>
        <v>121680</v>
      </c>
      <c r="G34" s="18"/>
      <c r="H34" s="18">
        <f t="shared" si="1"/>
        <v>1439880</v>
      </c>
    </row>
    <row r="35" spans="1:8" ht="42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40.5" customHeight="1">
      <c r="A36" s="12"/>
      <c r="B36" s="19" t="s">
        <v>13</v>
      </c>
      <c r="C36" s="20"/>
      <c r="D36" s="116">
        <f>SUM(D24:D35)</f>
        <v>19.350000000000001</v>
      </c>
      <c r="E36" s="116"/>
      <c r="F36" s="118">
        <f>SUM(F24:F35)</f>
        <v>3432165</v>
      </c>
      <c r="G36" s="20"/>
      <c r="H36" s="118">
        <f>SUM(H24:H35)</f>
        <v>40613939.5</v>
      </c>
    </row>
    <row r="37" spans="1:8" ht="34.5" customHeight="1">
      <c r="A37" s="14"/>
      <c r="B37" s="14"/>
      <c r="C37" s="14"/>
      <c r="D37" s="14"/>
      <c r="E37" s="14"/>
      <c r="F37" s="14"/>
      <c r="G37" s="14"/>
      <c r="H37" s="7"/>
    </row>
    <row r="38" spans="1:8" ht="47.25" customHeight="1">
      <c r="A38" s="82"/>
      <c r="B38" s="82"/>
      <c r="C38" s="82"/>
      <c r="D38" s="82"/>
      <c r="E38" s="82"/>
      <c r="F38" s="83"/>
      <c r="G38" s="83"/>
      <c r="H38" s="84"/>
    </row>
    <row r="39" spans="1:8" ht="147" customHeight="1">
      <c r="A39" s="34"/>
      <c r="B39" s="128"/>
      <c r="C39" s="129"/>
      <c r="D39" s="129"/>
      <c r="E39" s="129"/>
      <c r="F39" s="129"/>
      <c r="G39" s="129"/>
      <c r="H39" s="129"/>
    </row>
    <row r="40" spans="1:8" ht="32.25" customHeight="1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</sheetData>
  <mergeCells count="5">
    <mergeCell ref="A15:F15"/>
    <mergeCell ref="A16:F16"/>
    <mergeCell ref="A17:F17"/>
    <mergeCell ref="A18:F18"/>
    <mergeCell ref="B39:H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H51"/>
  <sheetViews>
    <sheetView view="pageBreakPreview" topLeftCell="A31" zoomScaleSheetLayoutView="100" workbookViewId="0">
      <selection activeCell="K36" sqref="K36"/>
    </sheetView>
  </sheetViews>
  <sheetFormatPr defaultRowHeight="15"/>
  <cols>
    <col min="1" max="1" width="7" customWidth="1"/>
    <col min="2" max="2" width="35.140625" bestFit="1" customWidth="1"/>
    <col min="3" max="3" width="23.7109375" customWidth="1"/>
    <col min="4" max="4" width="22.140625" customWidth="1"/>
    <col min="5" max="5" width="21" customWidth="1"/>
    <col min="6" max="6" width="23" customWidth="1"/>
    <col min="7" max="7" width="24.42578125" hidden="1" customWidth="1"/>
    <col min="8" max="8" width="24.7109375" customWidth="1"/>
  </cols>
  <sheetData>
    <row r="1" spans="1:8" ht="18.75">
      <c r="F1" s="31"/>
      <c r="G1" s="31"/>
    </row>
    <row r="2" spans="1:8" ht="20.25">
      <c r="F2" s="52"/>
      <c r="G2" s="52"/>
      <c r="H2" s="32"/>
    </row>
    <row r="3" spans="1:8" ht="20.25">
      <c r="F3" s="91" t="s">
        <v>54</v>
      </c>
      <c r="G3" s="91"/>
      <c r="H3" s="91"/>
    </row>
    <row r="4" spans="1:8" ht="20.25">
      <c r="F4" s="91" t="s">
        <v>0</v>
      </c>
      <c r="G4" s="91"/>
      <c r="H4" s="91"/>
    </row>
    <row r="5" spans="1:8" ht="20.25">
      <c r="F5" s="91" t="s">
        <v>1</v>
      </c>
      <c r="G5" s="91"/>
      <c r="H5" s="91"/>
    </row>
    <row r="6" spans="1:8" ht="20.25">
      <c r="A6" s="5"/>
      <c r="B6" s="5"/>
      <c r="C6" s="5"/>
      <c r="D6" s="5"/>
      <c r="E6" s="5"/>
      <c r="F6" s="91" t="s">
        <v>117</v>
      </c>
      <c r="G6" s="91"/>
      <c r="H6" s="91"/>
    </row>
    <row r="7" spans="1:8" ht="20.25">
      <c r="A7" s="5"/>
      <c r="B7" s="5"/>
      <c r="C7" s="5"/>
      <c r="D7" s="7"/>
      <c r="E7" s="7"/>
      <c r="F7" s="91" t="s">
        <v>106</v>
      </c>
      <c r="G7" s="91"/>
      <c r="H7" s="91"/>
    </row>
    <row r="8" spans="1:8" ht="20.25">
      <c r="A8" s="5"/>
      <c r="B8" s="5"/>
      <c r="C8" s="5"/>
      <c r="D8" s="7"/>
      <c r="E8" s="7"/>
      <c r="F8" s="33"/>
      <c r="G8" s="33"/>
      <c r="H8" s="32"/>
    </row>
    <row r="9" spans="1:8" ht="20.25">
      <c r="A9" s="5"/>
      <c r="B9" s="5"/>
      <c r="C9" s="5"/>
      <c r="D9" s="7"/>
      <c r="E9" s="7"/>
      <c r="F9" s="80"/>
      <c r="G9" s="69"/>
      <c r="H9" s="69"/>
    </row>
    <row r="10" spans="1:8" ht="20.25">
      <c r="A10" s="5"/>
      <c r="B10" s="5"/>
      <c r="C10" s="5"/>
      <c r="D10" s="7"/>
      <c r="E10" s="7"/>
      <c r="F10" s="69"/>
      <c r="G10" s="69"/>
      <c r="H10" s="69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69"/>
      <c r="G13" s="69"/>
      <c r="H13" s="69"/>
    </row>
    <row r="14" spans="1:8" ht="20.25">
      <c r="A14" s="5"/>
      <c r="B14" s="5"/>
      <c r="C14" s="5"/>
      <c r="D14" s="5"/>
      <c r="E14" s="5"/>
      <c r="F14" s="52"/>
      <c r="G14" s="52"/>
      <c r="H14" s="2"/>
    </row>
    <row r="15" spans="1:8" ht="48.7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32.2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0" customHeight="1">
      <c r="A18" s="132" t="s">
        <v>38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1.5" customHeight="1">
      <c r="A20" s="94"/>
      <c r="B20" s="95" t="s">
        <v>20</v>
      </c>
      <c r="C20" s="96">
        <v>24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44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2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6" si="0">SUM(C25+E25)*D25</f>
        <v>163020</v>
      </c>
      <c r="G25" s="18"/>
      <c r="H25" s="18">
        <f t="shared" ref="H25:H36" si="1">SUM(C25*D25*2)+(F25*10)</f>
        <v>1929070</v>
      </c>
    </row>
    <row r="26" spans="1:8" ht="45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8" ht="48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8" ht="50.25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8" ht="44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24.75" hidden="1" customHeight="1">
      <c r="A30" s="12"/>
      <c r="B30" s="13"/>
      <c r="C30" s="18"/>
      <c r="D30" s="12"/>
      <c r="E30" s="18"/>
      <c r="F30" s="18">
        <f t="shared" si="0"/>
        <v>0</v>
      </c>
      <c r="G30" s="18"/>
      <c r="H30" s="18">
        <f t="shared" si="1"/>
        <v>0</v>
      </c>
    </row>
    <row r="31" spans="1:8" ht="49.5" customHeight="1">
      <c r="A31" s="12">
        <v>7</v>
      </c>
      <c r="B31" s="13" t="s">
        <v>12</v>
      </c>
      <c r="C31" s="18">
        <v>148720</v>
      </c>
      <c r="D31" s="12">
        <v>0.25</v>
      </c>
      <c r="E31" s="18">
        <v>13520</v>
      </c>
      <c r="F31" s="18">
        <f t="shared" si="0"/>
        <v>40560</v>
      </c>
      <c r="G31" s="18"/>
      <c r="H31" s="18">
        <f t="shared" si="1"/>
        <v>479960</v>
      </c>
    </row>
    <row r="32" spans="1:8" ht="45.75" customHeight="1">
      <c r="A32" s="12">
        <v>8</v>
      </c>
      <c r="B32" s="13" t="s">
        <v>9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45.75" customHeight="1">
      <c r="A33" s="12">
        <v>9</v>
      </c>
      <c r="B33" s="13" t="s">
        <v>10</v>
      </c>
      <c r="C33" s="18">
        <v>148720</v>
      </c>
      <c r="D33" s="12">
        <v>1</v>
      </c>
      <c r="E33" s="18">
        <v>13520</v>
      </c>
      <c r="F33" s="18">
        <f t="shared" si="0"/>
        <v>162240</v>
      </c>
      <c r="G33" s="18"/>
      <c r="H33" s="18">
        <f t="shared" si="1"/>
        <v>1919840</v>
      </c>
    </row>
    <row r="34" spans="1:8" ht="44.25" customHeight="1">
      <c r="A34" s="12">
        <v>10</v>
      </c>
      <c r="B34" s="13" t="s">
        <v>14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8" ht="39.75" customHeight="1">
      <c r="A35" s="12">
        <v>11</v>
      </c>
      <c r="B35" s="13" t="s">
        <v>45</v>
      </c>
      <c r="C35" s="18">
        <v>148720</v>
      </c>
      <c r="D35" s="12">
        <v>0.75</v>
      </c>
      <c r="E35" s="18">
        <v>13520</v>
      </c>
      <c r="F35" s="18">
        <f t="shared" si="0"/>
        <v>121680</v>
      </c>
      <c r="G35" s="18"/>
      <c r="H35" s="18">
        <f t="shared" si="1"/>
        <v>1439880</v>
      </c>
    </row>
    <row r="36" spans="1:8" ht="45.75" customHeight="1">
      <c r="A36" s="12">
        <v>12</v>
      </c>
      <c r="B36" s="13" t="s">
        <v>46</v>
      </c>
      <c r="C36" s="18">
        <v>148720</v>
      </c>
      <c r="D36" s="12">
        <v>1</v>
      </c>
      <c r="E36" s="18">
        <v>13520</v>
      </c>
      <c r="F36" s="18">
        <f t="shared" si="0"/>
        <v>162240</v>
      </c>
      <c r="G36" s="18"/>
      <c r="H36" s="18">
        <f t="shared" si="1"/>
        <v>1919840</v>
      </c>
    </row>
    <row r="37" spans="1:8" ht="53.25" customHeight="1">
      <c r="A37" s="12"/>
      <c r="B37" s="19" t="s">
        <v>13</v>
      </c>
      <c r="C37" s="21"/>
      <c r="D37" s="116">
        <f>SUM(D24:D36)</f>
        <v>19.350000000000001</v>
      </c>
      <c r="E37" s="116"/>
      <c r="F37" s="20">
        <f>SUM(F24:F36)</f>
        <v>3432165</v>
      </c>
      <c r="G37" s="20"/>
      <c r="H37" s="118">
        <f>SUM(H24:H36)</f>
        <v>40613939.5</v>
      </c>
    </row>
    <row r="38" spans="1:8" ht="24.75" customHeight="1">
      <c r="A38" s="14"/>
      <c r="B38" s="14"/>
      <c r="C38" s="14"/>
      <c r="D38" s="14"/>
      <c r="E38" s="14"/>
      <c r="F38" s="14"/>
      <c r="G38" s="14"/>
      <c r="H38" s="7"/>
    </row>
    <row r="39" spans="1:8" ht="39.75" customHeight="1">
      <c r="A39" s="82"/>
      <c r="B39" s="82"/>
      <c r="C39" s="82"/>
      <c r="D39" s="82"/>
      <c r="E39" s="82"/>
      <c r="F39" s="83"/>
      <c r="G39" s="83"/>
      <c r="H39" s="84"/>
    </row>
    <row r="40" spans="1:8" ht="135.75" customHeight="1">
      <c r="A40" s="82"/>
      <c r="B40" s="128"/>
      <c r="C40" s="129"/>
      <c r="D40" s="129"/>
      <c r="E40" s="129"/>
      <c r="F40" s="129"/>
      <c r="G40" s="129"/>
      <c r="H40" s="129"/>
    </row>
    <row r="41" spans="1:8" ht="36.75" customHeight="1">
      <c r="A41" s="10"/>
      <c r="B41" s="122"/>
      <c r="C41" s="123"/>
      <c r="D41" s="123"/>
      <c r="E41" s="123"/>
      <c r="F41" s="123"/>
      <c r="G41" s="123"/>
      <c r="H41" s="123"/>
    </row>
    <row r="42" spans="1:8" ht="20.25">
      <c r="A42" s="10"/>
      <c r="B42" s="122"/>
      <c r="C42" s="123"/>
      <c r="D42" s="123"/>
      <c r="E42" s="123"/>
      <c r="F42" s="123"/>
      <c r="G42" s="123"/>
      <c r="H42" s="123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 ht="20.25">
      <c r="A46" s="10"/>
      <c r="B46" s="2"/>
      <c r="C46" s="2"/>
      <c r="D46" s="2"/>
      <c r="E46" s="2"/>
      <c r="F46" s="10"/>
      <c r="G46" s="10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 ht="16.5">
      <c r="A49" s="7"/>
      <c r="B49" s="7"/>
      <c r="C49" s="7"/>
      <c r="D49" s="7"/>
      <c r="E49" s="7"/>
      <c r="F49" s="3"/>
      <c r="G49" s="3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</sheetData>
  <mergeCells count="7">
    <mergeCell ref="B41:H41"/>
    <mergeCell ref="B42:H42"/>
    <mergeCell ref="A15:F15"/>
    <mergeCell ref="A16:F16"/>
    <mergeCell ref="A17:F17"/>
    <mergeCell ref="A18:F18"/>
    <mergeCell ref="B40:H40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H51"/>
  <sheetViews>
    <sheetView topLeftCell="A22" zoomScaleSheetLayoutView="100" workbookViewId="0">
      <selection activeCell="J25" sqref="J25"/>
    </sheetView>
  </sheetViews>
  <sheetFormatPr defaultRowHeight="15"/>
  <cols>
    <col min="1" max="1" width="7" customWidth="1"/>
    <col min="2" max="2" width="35.140625" bestFit="1" customWidth="1"/>
    <col min="3" max="3" width="21.140625" customWidth="1"/>
    <col min="4" max="4" width="18.140625" customWidth="1"/>
    <col min="5" max="5" width="20.5703125" customWidth="1"/>
    <col min="6" max="6" width="21.42578125" customWidth="1"/>
    <col min="7" max="7" width="24.5703125" hidden="1" customWidth="1"/>
    <col min="8" max="8" width="21.42578125" customWidth="1"/>
  </cols>
  <sheetData>
    <row r="1" spans="1:8" ht="18.75">
      <c r="F1" s="31"/>
      <c r="G1" s="31"/>
    </row>
    <row r="2" spans="1:8" ht="20.25">
      <c r="F2" s="91" t="s">
        <v>85</v>
      </c>
      <c r="G2" s="91"/>
      <c r="H2" s="94"/>
    </row>
    <row r="3" spans="1:8" ht="20.25">
      <c r="F3" s="91" t="s">
        <v>0</v>
      </c>
      <c r="G3" s="91"/>
      <c r="H3" s="94"/>
    </row>
    <row r="4" spans="1:8" ht="20.25">
      <c r="F4" s="91" t="s">
        <v>1</v>
      </c>
      <c r="G4" s="91"/>
      <c r="H4" s="94"/>
    </row>
    <row r="5" spans="1:8" ht="20.25">
      <c r="A5" s="1"/>
      <c r="B5" s="1"/>
      <c r="C5" s="1"/>
      <c r="D5" s="1"/>
      <c r="E5" s="1"/>
      <c r="F5" s="91" t="s">
        <v>121</v>
      </c>
      <c r="G5" s="91"/>
      <c r="H5" s="94"/>
    </row>
    <row r="6" spans="1:8" ht="20.25">
      <c r="A6" s="1"/>
      <c r="B6" s="1"/>
      <c r="C6" s="1"/>
      <c r="D6" s="1"/>
      <c r="E6" s="1"/>
      <c r="F6" s="91" t="s">
        <v>99</v>
      </c>
      <c r="G6" s="91"/>
      <c r="H6" s="94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80"/>
      <c r="G8" s="69"/>
      <c r="H8" s="2"/>
    </row>
    <row r="9" spans="1:8" ht="20.25">
      <c r="A9" s="5"/>
      <c r="B9" s="5"/>
      <c r="C9" s="5"/>
      <c r="D9" s="7"/>
      <c r="E9" s="7"/>
      <c r="F9" s="69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54.7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31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30.75" customHeight="1">
      <c r="A17" s="125"/>
      <c r="B17" s="125"/>
      <c r="C17" s="125"/>
      <c r="D17" s="125"/>
      <c r="E17" s="125"/>
      <c r="F17" s="125"/>
      <c r="G17" s="50"/>
      <c r="H17" s="7"/>
    </row>
    <row r="18" spans="1:8" ht="29.25" customHeight="1">
      <c r="A18" s="132" t="s">
        <v>37</v>
      </c>
      <c r="B18" s="132"/>
      <c r="C18" s="132"/>
      <c r="D18" s="132"/>
      <c r="E18" s="132"/>
      <c r="F18" s="132"/>
      <c r="G18" s="51"/>
      <c r="H18" s="7"/>
    </row>
    <row r="19" spans="1:8" ht="26.25" customHeight="1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5.25" customHeight="1">
      <c r="A20" s="94"/>
      <c r="B20" s="95" t="s">
        <v>22</v>
      </c>
      <c r="C20" s="96">
        <v>20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7"/>
      <c r="G22" s="7"/>
      <c r="H22" s="2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49.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9.7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6" si="0">SUM(C25+E25)*D25</f>
        <v>163020</v>
      </c>
      <c r="G25" s="18"/>
      <c r="H25" s="18">
        <f t="shared" ref="H25:H36" si="1">SUM(C25*D25*2)+(F25*10)</f>
        <v>1929070</v>
      </c>
    </row>
    <row r="26" spans="1:8" ht="48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/>
      <c r="H26" s="18">
        <f t="shared" si="1"/>
        <v>1929070</v>
      </c>
    </row>
    <row r="27" spans="1:8" ht="42.7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/>
      <c r="H27" s="18">
        <f t="shared" si="1"/>
        <v>10829817.6</v>
      </c>
    </row>
    <row r="28" spans="1:8" ht="38.25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/>
      <c r="H28" s="18">
        <f t="shared" si="1"/>
        <v>7679360</v>
      </c>
    </row>
    <row r="29" spans="1:8" ht="47.2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27.75" hidden="1" customHeight="1">
      <c r="A30" s="12"/>
      <c r="B30" s="13"/>
      <c r="C30" s="18"/>
      <c r="D30" s="12"/>
      <c r="E30" s="18"/>
      <c r="F30" s="18">
        <f t="shared" si="0"/>
        <v>0</v>
      </c>
      <c r="G30" s="18"/>
      <c r="H30" s="18">
        <f t="shared" si="1"/>
        <v>0</v>
      </c>
    </row>
    <row r="31" spans="1:8" ht="39.75" customHeight="1">
      <c r="A31" s="12">
        <v>7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48" customHeight="1">
      <c r="A32" s="12">
        <v>8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41.25" customHeight="1">
      <c r="A33" s="12">
        <v>9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46.5" customHeight="1">
      <c r="A34" s="12">
        <v>10</v>
      </c>
      <c r="B34" s="13" t="s">
        <v>45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8" ht="26.25" hidden="1" customHeight="1">
      <c r="A35" s="12"/>
      <c r="B35" s="13"/>
      <c r="C35" s="18">
        <v>148720</v>
      </c>
      <c r="D35" s="12"/>
      <c r="E35" s="18">
        <v>13520</v>
      </c>
      <c r="F35" s="18">
        <f t="shared" si="0"/>
        <v>0</v>
      </c>
      <c r="G35" s="18"/>
      <c r="H35" s="18">
        <f t="shared" si="1"/>
        <v>0</v>
      </c>
    </row>
    <row r="36" spans="1:8" ht="47.25" customHeight="1">
      <c r="A36" s="12">
        <v>11</v>
      </c>
      <c r="B36" s="13" t="s">
        <v>46</v>
      </c>
      <c r="C36" s="18">
        <v>148720</v>
      </c>
      <c r="D36" s="12">
        <v>1</v>
      </c>
      <c r="E36" s="18">
        <v>13520</v>
      </c>
      <c r="F36" s="18">
        <f t="shared" si="0"/>
        <v>162240</v>
      </c>
      <c r="G36" s="18"/>
      <c r="H36" s="18">
        <f t="shared" si="1"/>
        <v>1919840</v>
      </c>
    </row>
    <row r="37" spans="1:8" ht="41.25" customHeight="1">
      <c r="A37" s="12"/>
      <c r="B37" s="19" t="s">
        <v>13</v>
      </c>
      <c r="C37" s="21"/>
      <c r="D37" s="21">
        <f>SUM(D24:D36)</f>
        <v>16.23</v>
      </c>
      <c r="E37" s="21"/>
      <c r="F37" s="20">
        <f>SUM(F24:F36)</f>
        <v>2878495.8</v>
      </c>
      <c r="G37" s="20"/>
      <c r="H37" s="20">
        <f>SUM(H24:H36)</f>
        <v>34062190.100000001</v>
      </c>
    </row>
    <row r="38" spans="1:8" ht="27" customHeight="1">
      <c r="A38" s="14"/>
      <c r="B38" s="14"/>
      <c r="C38" s="14"/>
      <c r="D38" s="14"/>
      <c r="E38" s="14"/>
      <c r="F38" s="14"/>
      <c r="G38" s="14"/>
      <c r="H38" s="7"/>
    </row>
    <row r="39" spans="1:8" ht="25.5" customHeight="1">
      <c r="A39" s="10"/>
      <c r="B39" s="10"/>
      <c r="C39" s="10"/>
      <c r="D39" s="10"/>
      <c r="E39" s="10"/>
      <c r="F39" s="2"/>
      <c r="G39" s="2"/>
      <c r="H39" s="7"/>
    </row>
    <row r="40" spans="1:8" ht="33" customHeight="1">
      <c r="A40" s="10"/>
      <c r="B40" s="128"/>
      <c r="C40" s="129"/>
      <c r="D40" s="129"/>
      <c r="E40" s="129"/>
      <c r="F40" s="129"/>
      <c r="G40" s="129"/>
      <c r="H40" s="129"/>
    </row>
    <row r="41" spans="1:8" ht="23.25" hidden="1" customHeight="1">
      <c r="A41" s="10"/>
      <c r="B41" s="85"/>
      <c r="C41" s="85"/>
      <c r="D41" s="85"/>
      <c r="E41" s="85"/>
      <c r="F41" s="34"/>
      <c r="G41" s="34"/>
      <c r="H41" s="86"/>
    </row>
    <row r="42" spans="1:8" ht="154.5" customHeight="1">
      <c r="A42" s="10"/>
      <c r="B42" s="128"/>
      <c r="C42" s="129"/>
      <c r="D42" s="129"/>
      <c r="E42" s="129"/>
      <c r="F42" s="129"/>
      <c r="G42" s="129"/>
      <c r="H42" s="129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 ht="20.25">
      <c r="A46" s="10"/>
      <c r="B46" s="2"/>
      <c r="C46" s="2"/>
      <c r="D46" s="2"/>
      <c r="E46" s="2"/>
      <c r="F46" s="10"/>
      <c r="G46" s="10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 ht="16.5">
      <c r="A49" s="7"/>
      <c r="B49" s="7"/>
      <c r="C49" s="7"/>
      <c r="D49" s="7"/>
      <c r="E49" s="7"/>
      <c r="F49" s="3"/>
      <c r="G49" s="3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</sheetData>
  <mergeCells count="6">
    <mergeCell ref="B42:H42"/>
    <mergeCell ref="A15:F15"/>
    <mergeCell ref="A16:F16"/>
    <mergeCell ref="A17:F17"/>
    <mergeCell ref="A18:F18"/>
    <mergeCell ref="B40:H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I48"/>
  <sheetViews>
    <sheetView topLeftCell="A16" zoomScaleSheetLayoutView="100" workbookViewId="0">
      <selection activeCell="J28" sqref="J28"/>
    </sheetView>
  </sheetViews>
  <sheetFormatPr defaultRowHeight="15"/>
  <cols>
    <col min="1" max="1" width="6.42578125" customWidth="1"/>
    <col min="2" max="2" width="37" customWidth="1"/>
    <col min="3" max="3" width="24.140625" customWidth="1"/>
    <col min="4" max="4" width="20.28515625" customWidth="1"/>
    <col min="5" max="5" width="21.85546875" customWidth="1"/>
    <col min="6" max="6" width="24.28515625" customWidth="1"/>
    <col min="7" max="7" width="22.5703125" hidden="1" customWidth="1"/>
    <col min="8" max="8" width="24" customWidth="1"/>
  </cols>
  <sheetData>
    <row r="1" spans="1:9" ht="18.75">
      <c r="F1" s="31"/>
      <c r="G1" s="31"/>
    </row>
    <row r="2" spans="1:9" ht="20.25">
      <c r="F2" s="91" t="s">
        <v>51</v>
      </c>
      <c r="G2" s="91"/>
      <c r="H2" s="94"/>
      <c r="I2" s="98"/>
    </row>
    <row r="3" spans="1:9" ht="20.25">
      <c r="F3" s="91" t="s">
        <v>0</v>
      </c>
      <c r="G3" s="91"/>
      <c r="H3" s="94"/>
      <c r="I3" s="98"/>
    </row>
    <row r="4" spans="1:9" ht="20.25">
      <c r="F4" s="91" t="s">
        <v>1</v>
      </c>
      <c r="G4" s="91"/>
      <c r="H4" s="94"/>
      <c r="I4" s="98"/>
    </row>
    <row r="5" spans="1:9" ht="20.25">
      <c r="F5" s="91" t="s">
        <v>120</v>
      </c>
      <c r="G5" s="91"/>
      <c r="H5" s="94"/>
      <c r="I5" s="98"/>
    </row>
    <row r="6" spans="1:9" ht="20.25">
      <c r="A6" s="1"/>
      <c r="B6" s="1"/>
      <c r="C6" s="1"/>
      <c r="D6" s="1"/>
      <c r="E6" s="1"/>
      <c r="F6" s="91" t="s">
        <v>105</v>
      </c>
      <c r="G6" s="91"/>
      <c r="H6" s="94"/>
      <c r="I6" s="98"/>
    </row>
    <row r="7" spans="1:9" ht="20.25">
      <c r="A7" s="5"/>
      <c r="B7" s="5"/>
      <c r="C7" s="5"/>
      <c r="D7" s="7"/>
      <c r="E7" s="7"/>
      <c r="F7" s="47"/>
      <c r="G7" s="47"/>
      <c r="H7" s="2"/>
    </row>
    <row r="8" spans="1:9" ht="20.25">
      <c r="A8" s="5"/>
      <c r="B8" s="5"/>
      <c r="C8" s="5"/>
      <c r="D8" s="7"/>
      <c r="E8" s="7"/>
      <c r="F8" s="80"/>
      <c r="G8" s="69"/>
      <c r="H8" s="2"/>
    </row>
    <row r="9" spans="1:9" ht="20.25">
      <c r="A9" s="5"/>
      <c r="B9" s="5"/>
      <c r="C9" s="5"/>
      <c r="D9" s="7"/>
      <c r="E9" s="7"/>
      <c r="F9" s="69"/>
      <c r="G9" s="69"/>
      <c r="H9" s="2"/>
    </row>
    <row r="10" spans="1:9" ht="20.25">
      <c r="A10" s="5"/>
      <c r="B10" s="5"/>
      <c r="C10" s="5"/>
      <c r="D10" s="7"/>
      <c r="E10" s="7"/>
      <c r="F10" s="69"/>
      <c r="G10" s="69"/>
      <c r="H10" s="2"/>
    </row>
    <row r="11" spans="1:9" ht="20.25">
      <c r="A11" s="5"/>
      <c r="B11" s="5"/>
      <c r="C11" s="5"/>
      <c r="D11" s="7"/>
      <c r="E11" s="7"/>
      <c r="F11" s="87"/>
      <c r="G11" s="69"/>
      <c r="H11" s="69"/>
    </row>
    <row r="12" spans="1:9" ht="20.25">
      <c r="A12" s="5"/>
      <c r="B12" s="5"/>
      <c r="C12" s="5"/>
      <c r="D12" s="5"/>
      <c r="E12" s="5"/>
      <c r="F12" s="69"/>
      <c r="G12" s="69"/>
      <c r="H12" s="69"/>
    </row>
    <row r="13" spans="1:9" ht="20.25">
      <c r="A13" s="5"/>
      <c r="B13" s="5"/>
      <c r="C13" s="5"/>
      <c r="D13" s="5"/>
      <c r="E13" s="5"/>
      <c r="F13" s="47"/>
      <c r="G13" s="47"/>
      <c r="H13" s="2"/>
    </row>
    <row r="14" spans="1:9" ht="17.25">
      <c r="A14" s="5"/>
      <c r="B14" s="5"/>
      <c r="C14" s="5"/>
      <c r="D14" s="5"/>
      <c r="E14" s="5"/>
      <c r="F14" s="6"/>
      <c r="G14" s="6"/>
      <c r="H14" s="7"/>
    </row>
    <row r="15" spans="1:9" ht="49.5" customHeight="1">
      <c r="A15" s="130" t="s">
        <v>2</v>
      </c>
      <c r="B15" s="130"/>
      <c r="C15" s="130"/>
      <c r="D15" s="130"/>
      <c r="E15" s="130"/>
      <c r="F15" s="130"/>
      <c r="G15" s="43"/>
      <c r="H15" s="7"/>
    </row>
    <row r="16" spans="1:9" ht="34.5" customHeight="1">
      <c r="A16" s="131" t="s">
        <v>15</v>
      </c>
      <c r="B16" s="131"/>
      <c r="C16" s="131"/>
      <c r="D16" s="131"/>
      <c r="E16" s="131"/>
      <c r="F16" s="131"/>
      <c r="G16" s="44"/>
      <c r="H16" s="7"/>
    </row>
    <row r="17" spans="1:8" ht="20.25">
      <c r="A17" s="125"/>
      <c r="B17" s="125"/>
      <c r="C17" s="125"/>
      <c r="D17" s="125"/>
      <c r="E17" s="125"/>
      <c r="F17" s="125"/>
      <c r="G17" s="42"/>
      <c r="H17" s="7"/>
    </row>
    <row r="18" spans="1:8" ht="30.75" customHeight="1">
      <c r="A18" s="126" t="s">
        <v>43</v>
      </c>
      <c r="B18" s="126"/>
      <c r="C18" s="126"/>
      <c r="D18" s="126"/>
      <c r="E18" s="126"/>
      <c r="F18" s="126"/>
      <c r="G18" s="46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42"/>
      <c r="H19" s="7"/>
    </row>
    <row r="20" spans="1:8" ht="33.75" customHeight="1">
      <c r="A20" s="94"/>
      <c r="B20" s="99" t="s">
        <v>22</v>
      </c>
      <c r="C20" s="100">
        <v>17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7" customHeight="1">
      <c r="A22" s="10"/>
      <c r="B22" s="2"/>
      <c r="C22" s="2"/>
      <c r="D22" s="2"/>
      <c r="E22" s="2"/>
      <c r="F22" s="2"/>
      <c r="G22" s="2"/>
      <c r="H22" s="7"/>
    </row>
    <row r="23" spans="1:8" ht="72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37.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1.25" customHeight="1">
      <c r="A25" s="12">
        <v>2</v>
      </c>
      <c r="B25" s="13" t="s">
        <v>11</v>
      </c>
      <c r="C25" s="18">
        <v>149435</v>
      </c>
      <c r="D25" s="12">
        <v>0.5</v>
      </c>
      <c r="E25" s="18">
        <v>13585</v>
      </c>
      <c r="F25" s="18">
        <f t="shared" ref="F25:F34" si="0">SUM(C25+E25)*D25</f>
        <v>81510</v>
      </c>
      <c r="G25" s="18"/>
      <c r="H25" s="18">
        <f t="shared" ref="H25:H34" si="1">SUM(C25*D25*2)+(F25*10)</f>
        <v>964535</v>
      </c>
    </row>
    <row r="26" spans="1:8" ht="35.25" customHeight="1">
      <c r="A26" s="12">
        <v>3</v>
      </c>
      <c r="B26" s="13" t="s">
        <v>7</v>
      </c>
      <c r="C26" s="18">
        <v>149435</v>
      </c>
      <c r="D26" s="12">
        <v>0.75</v>
      </c>
      <c r="E26" s="18">
        <v>13585</v>
      </c>
      <c r="F26" s="18">
        <f t="shared" si="0"/>
        <v>122265</v>
      </c>
      <c r="G26" s="18"/>
      <c r="H26" s="18">
        <f t="shared" si="1"/>
        <v>1446802.5</v>
      </c>
    </row>
    <row r="27" spans="1:8" ht="38.25" customHeight="1">
      <c r="A27" s="12">
        <v>4</v>
      </c>
      <c r="B27" s="13" t="s">
        <v>5</v>
      </c>
      <c r="C27" s="18">
        <v>187260</v>
      </c>
      <c r="D27" s="12">
        <v>3.36</v>
      </c>
      <c r="E27" s="18">
        <v>17025</v>
      </c>
      <c r="F27" s="18">
        <f t="shared" si="0"/>
        <v>686397.6</v>
      </c>
      <c r="G27" s="18"/>
      <c r="H27" s="18">
        <f t="shared" si="1"/>
        <v>8122363.2000000002</v>
      </c>
    </row>
    <row r="28" spans="1:8" ht="34.5" customHeight="1">
      <c r="A28" s="12">
        <v>5</v>
      </c>
      <c r="B28" s="13" t="s">
        <v>6</v>
      </c>
      <c r="C28" s="18">
        <v>148720</v>
      </c>
      <c r="D28" s="12">
        <v>3</v>
      </c>
      <c r="E28" s="18">
        <v>13520</v>
      </c>
      <c r="F28" s="18">
        <f t="shared" si="0"/>
        <v>486720</v>
      </c>
      <c r="G28" s="18"/>
      <c r="H28" s="18">
        <f t="shared" si="1"/>
        <v>5759520</v>
      </c>
    </row>
    <row r="29" spans="1:8" ht="36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34.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7.5" customHeight="1">
      <c r="A31" s="12">
        <v>8</v>
      </c>
      <c r="B31" s="13" t="s">
        <v>10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35.25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39.75" customHeight="1">
      <c r="A33" s="12">
        <v>10</v>
      </c>
      <c r="B33" s="13" t="s">
        <v>45</v>
      </c>
      <c r="C33" s="18">
        <v>148720</v>
      </c>
      <c r="D33" s="12">
        <v>0.25</v>
      </c>
      <c r="E33" s="18">
        <v>13520</v>
      </c>
      <c r="F33" s="18">
        <f t="shared" si="0"/>
        <v>40560</v>
      </c>
      <c r="G33" s="18"/>
      <c r="H33" s="18">
        <f t="shared" si="1"/>
        <v>479960</v>
      </c>
    </row>
    <row r="34" spans="1:8" ht="36.7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44.25" customHeight="1">
      <c r="A35" s="12"/>
      <c r="B35" s="19" t="s">
        <v>13</v>
      </c>
      <c r="C35" s="21"/>
      <c r="D35" s="116">
        <f>SUM(D24:D34)</f>
        <v>12.61</v>
      </c>
      <c r="E35" s="116"/>
      <c r="F35" s="20">
        <f>SUM(F24:F34)</f>
        <v>2243511.6</v>
      </c>
      <c r="G35" s="20"/>
      <c r="H35" s="118">
        <f>SUM(H24:H34)</f>
        <v>26548213.199999999</v>
      </c>
    </row>
    <row r="36" spans="1:8" ht="44.25" customHeight="1">
      <c r="A36" s="14"/>
      <c r="B36" s="14"/>
      <c r="C36" s="14"/>
      <c r="D36" s="14"/>
      <c r="E36" s="14"/>
      <c r="F36" s="14"/>
      <c r="G36" s="14"/>
      <c r="H36" s="7"/>
    </row>
    <row r="37" spans="1:8" ht="57.75" customHeight="1">
      <c r="A37" s="10"/>
      <c r="B37" s="82"/>
      <c r="C37" s="82"/>
      <c r="D37" s="82"/>
      <c r="E37" s="82"/>
      <c r="F37" s="83"/>
      <c r="G37" s="83"/>
      <c r="H37" s="84"/>
    </row>
    <row r="38" spans="1:8" ht="136.5" customHeight="1">
      <c r="A38" s="34"/>
      <c r="B38" s="128"/>
      <c r="C38" s="129"/>
      <c r="D38" s="129"/>
      <c r="E38" s="129"/>
      <c r="F38" s="129"/>
      <c r="G38" s="129"/>
      <c r="H38" s="129"/>
    </row>
    <row r="39" spans="1:8" ht="24.75" customHeight="1">
      <c r="A39" s="14"/>
      <c r="B39" s="122"/>
      <c r="C39" s="123"/>
      <c r="D39" s="123"/>
      <c r="E39" s="123"/>
      <c r="F39" s="123"/>
      <c r="G39" s="123"/>
      <c r="H39" s="123"/>
    </row>
    <row r="40" spans="1:8" ht="21" customHeight="1">
      <c r="A40" s="14"/>
      <c r="B40" s="122"/>
      <c r="C40" s="123"/>
      <c r="D40" s="123"/>
      <c r="E40" s="123"/>
      <c r="F40" s="123"/>
      <c r="G40" s="123"/>
      <c r="H40" s="123"/>
    </row>
    <row r="41" spans="1:8" ht="26.25" customHeight="1">
      <c r="A41" s="14"/>
      <c r="B41" s="122"/>
      <c r="C41" s="123"/>
      <c r="D41" s="123"/>
      <c r="E41" s="123"/>
      <c r="F41" s="123"/>
      <c r="G41" s="123"/>
      <c r="H41" s="123"/>
    </row>
    <row r="42" spans="1:8" ht="22.5" customHeight="1">
      <c r="A42" s="14"/>
      <c r="B42" s="122"/>
      <c r="C42" s="123"/>
      <c r="D42" s="123"/>
      <c r="E42" s="123"/>
      <c r="F42" s="123"/>
      <c r="G42" s="123"/>
      <c r="H42" s="123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9">
    <mergeCell ref="B39:H39"/>
    <mergeCell ref="B40:H40"/>
    <mergeCell ref="B41:H41"/>
    <mergeCell ref="B42:H42"/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7030A0"/>
  </sheetPr>
  <dimension ref="A1:J51"/>
  <sheetViews>
    <sheetView topLeftCell="A4" zoomScaleSheetLayoutView="100" workbookViewId="0">
      <selection activeCell="J33" sqref="J33"/>
    </sheetView>
  </sheetViews>
  <sheetFormatPr defaultRowHeight="15"/>
  <cols>
    <col min="1" max="1" width="6" customWidth="1"/>
    <col min="2" max="2" width="32.5703125" customWidth="1"/>
    <col min="3" max="3" width="21.42578125" customWidth="1"/>
    <col min="4" max="4" width="20.140625" customWidth="1"/>
    <col min="5" max="5" width="19" customWidth="1"/>
    <col min="6" max="6" width="21.85546875" customWidth="1"/>
    <col min="7" max="7" width="23.42578125" hidden="1" customWidth="1"/>
    <col min="8" max="8" width="22.7109375" customWidth="1"/>
  </cols>
  <sheetData>
    <row r="1" spans="1:10" ht="20.25">
      <c r="F1" s="47"/>
      <c r="G1" s="47"/>
      <c r="H1" s="32"/>
    </row>
    <row r="2" spans="1:10" ht="20.25">
      <c r="F2" s="91" t="s">
        <v>50</v>
      </c>
      <c r="G2" s="91"/>
      <c r="H2" s="94"/>
      <c r="I2" s="98"/>
      <c r="J2" s="98"/>
    </row>
    <row r="3" spans="1:10" ht="20.25">
      <c r="F3" s="91" t="s">
        <v>0</v>
      </c>
      <c r="G3" s="91"/>
      <c r="H3" s="94"/>
      <c r="I3" s="98"/>
      <c r="J3" s="98"/>
    </row>
    <row r="4" spans="1:10" ht="20.25">
      <c r="F4" s="91" t="s">
        <v>1</v>
      </c>
      <c r="G4" s="91"/>
      <c r="H4" s="94"/>
      <c r="I4" s="98"/>
      <c r="J4" s="98"/>
    </row>
    <row r="5" spans="1:10" ht="20.25">
      <c r="A5" s="1"/>
      <c r="B5" s="1"/>
      <c r="C5" s="1"/>
      <c r="D5" s="1"/>
      <c r="E5" s="1"/>
      <c r="F5" s="91" t="s">
        <v>119</v>
      </c>
      <c r="G5" s="91"/>
      <c r="H5" s="94"/>
      <c r="I5" s="98"/>
      <c r="J5" s="98"/>
    </row>
    <row r="6" spans="1:10" ht="20.25">
      <c r="A6" s="1"/>
      <c r="B6" s="1"/>
      <c r="C6" s="1"/>
      <c r="D6" s="1"/>
      <c r="E6" s="1"/>
      <c r="F6" s="91" t="s">
        <v>113</v>
      </c>
      <c r="G6" s="91"/>
      <c r="H6" s="94"/>
      <c r="I6" s="98"/>
      <c r="J6" s="98"/>
    </row>
    <row r="7" spans="1:10" ht="20.25">
      <c r="A7" s="5"/>
      <c r="B7" s="5"/>
      <c r="C7" s="5"/>
      <c r="D7" s="7"/>
      <c r="E7" s="7"/>
      <c r="F7" s="47"/>
      <c r="G7" s="47"/>
      <c r="H7" s="2"/>
    </row>
    <row r="8" spans="1:10" ht="20.25">
      <c r="A8" s="5"/>
      <c r="B8" s="5"/>
      <c r="C8" s="5"/>
      <c r="D8" s="7"/>
      <c r="E8" s="7"/>
      <c r="F8" s="80"/>
      <c r="G8" s="69"/>
      <c r="H8" s="2"/>
    </row>
    <row r="9" spans="1:10" ht="20.25">
      <c r="A9" s="5"/>
      <c r="B9" s="5"/>
      <c r="C9" s="5"/>
      <c r="D9" s="7"/>
      <c r="E9" s="7"/>
      <c r="F9" s="69"/>
      <c r="G9" s="69"/>
      <c r="H9" s="2"/>
    </row>
    <row r="10" spans="1:10" ht="20.25">
      <c r="A10" s="5"/>
      <c r="B10" s="5"/>
      <c r="C10" s="5"/>
      <c r="D10" s="7"/>
      <c r="E10" s="7"/>
      <c r="F10" s="69"/>
      <c r="G10" s="69"/>
      <c r="H10" s="2"/>
    </row>
    <row r="11" spans="1:10" ht="20.25">
      <c r="A11" s="5"/>
      <c r="B11" s="5"/>
      <c r="C11" s="5"/>
      <c r="D11" s="7"/>
      <c r="E11" s="7"/>
      <c r="F11" s="69"/>
      <c r="G11" s="69"/>
      <c r="H11" s="69"/>
    </row>
    <row r="12" spans="1:10" ht="20.25">
      <c r="A12" s="5"/>
      <c r="B12" s="5"/>
      <c r="C12" s="5"/>
      <c r="D12" s="5"/>
      <c r="E12" s="5"/>
      <c r="F12" s="69"/>
      <c r="G12" s="69"/>
      <c r="H12" s="69"/>
    </row>
    <row r="13" spans="1:10" ht="20.25">
      <c r="A13" s="5"/>
      <c r="B13" s="5"/>
      <c r="C13" s="5"/>
      <c r="D13" s="5"/>
      <c r="E13" s="5"/>
      <c r="F13" s="47"/>
      <c r="G13" s="47"/>
      <c r="H13" s="2"/>
    </row>
    <row r="14" spans="1:10" ht="17.25">
      <c r="A14" s="5"/>
      <c r="B14" s="5"/>
      <c r="C14" s="5"/>
      <c r="D14" s="5"/>
      <c r="E14" s="5"/>
      <c r="F14" s="6"/>
      <c r="G14" s="6"/>
      <c r="H14" s="7"/>
    </row>
    <row r="15" spans="1:10" ht="42" customHeight="1">
      <c r="A15" s="130" t="s">
        <v>2</v>
      </c>
      <c r="B15" s="130"/>
      <c r="C15" s="130"/>
      <c r="D15" s="130"/>
      <c r="E15" s="130"/>
      <c r="F15" s="130"/>
      <c r="G15" s="101"/>
      <c r="H15" s="98"/>
    </row>
    <row r="16" spans="1:10" ht="22.5">
      <c r="A16" s="131" t="s">
        <v>15</v>
      </c>
      <c r="B16" s="131"/>
      <c r="C16" s="131"/>
      <c r="D16" s="131"/>
      <c r="E16" s="131"/>
      <c r="F16" s="131"/>
      <c r="G16" s="102"/>
      <c r="H16" s="98"/>
    </row>
    <row r="17" spans="1:8" ht="20.25">
      <c r="A17" s="125"/>
      <c r="B17" s="125"/>
      <c r="C17" s="125"/>
      <c r="D17" s="125"/>
      <c r="E17" s="125"/>
      <c r="F17" s="125"/>
      <c r="G17" s="92"/>
      <c r="H17" s="98"/>
    </row>
    <row r="18" spans="1:8" ht="26.25">
      <c r="A18" s="132" t="s">
        <v>36</v>
      </c>
      <c r="B18" s="132"/>
      <c r="C18" s="132"/>
      <c r="D18" s="132"/>
      <c r="E18" s="132"/>
      <c r="F18" s="132"/>
      <c r="G18" s="103"/>
      <c r="H18" s="98"/>
    </row>
    <row r="19" spans="1:8" ht="20.25">
      <c r="A19" s="92"/>
      <c r="B19" s="92"/>
      <c r="C19" s="93" t="s">
        <v>16</v>
      </c>
      <c r="D19" s="92"/>
      <c r="E19" s="120"/>
      <c r="F19" s="92"/>
      <c r="G19" s="92"/>
      <c r="H19" s="98"/>
    </row>
    <row r="20" spans="1:8" ht="20.25">
      <c r="A20" s="94"/>
      <c r="B20" s="95" t="s">
        <v>20</v>
      </c>
      <c r="C20" s="96">
        <v>27</v>
      </c>
      <c r="D20" s="94"/>
      <c r="E20" s="94"/>
      <c r="F20" s="94"/>
      <c r="G20" s="94"/>
      <c r="H20" s="98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96</v>
      </c>
      <c r="G23" s="97" t="s">
        <v>55</v>
      </c>
      <c r="H23" s="97" t="s">
        <v>77</v>
      </c>
    </row>
    <row r="24" spans="1:8" ht="36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4.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7" si="0">SUM(C25+E25)*D25</f>
        <v>163020</v>
      </c>
      <c r="G25" s="18"/>
      <c r="H25" s="18">
        <f t="shared" ref="H25:H37" si="1">SUM(C25*D25*2)+(F25*10)</f>
        <v>1929070</v>
      </c>
    </row>
    <row r="26" spans="1:8" ht="34.5" customHeight="1">
      <c r="A26" s="12">
        <v>3</v>
      </c>
      <c r="B26" s="13" t="s">
        <v>7</v>
      </c>
      <c r="C26" s="18">
        <v>149435</v>
      </c>
      <c r="D26" s="12">
        <v>1.5</v>
      </c>
      <c r="E26" s="18">
        <v>13585</v>
      </c>
      <c r="F26" s="18">
        <f t="shared" si="0"/>
        <v>244530</v>
      </c>
      <c r="G26" s="18"/>
      <c r="H26" s="18">
        <f t="shared" si="1"/>
        <v>2893605</v>
      </c>
    </row>
    <row r="27" spans="1:8" ht="42" customHeight="1">
      <c r="A27" s="12">
        <v>4</v>
      </c>
      <c r="B27" s="13" t="s">
        <v>5</v>
      </c>
      <c r="C27" s="18">
        <v>187260</v>
      </c>
      <c r="D27" s="12">
        <v>6.72</v>
      </c>
      <c r="E27" s="18">
        <v>17025</v>
      </c>
      <c r="F27" s="18">
        <f t="shared" si="0"/>
        <v>1372795.2</v>
      </c>
      <c r="G27" s="18"/>
      <c r="H27" s="18">
        <f t="shared" si="1"/>
        <v>16244726.4</v>
      </c>
    </row>
    <row r="28" spans="1:8" ht="43.5" customHeight="1">
      <c r="A28" s="12">
        <v>5</v>
      </c>
      <c r="B28" s="13" t="s">
        <v>6</v>
      </c>
      <c r="C28" s="18">
        <v>148720</v>
      </c>
      <c r="D28" s="12">
        <v>6</v>
      </c>
      <c r="E28" s="18">
        <v>13520</v>
      </c>
      <c r="F28" s="18">
        <f t="shared" si="0"/>
        <v>973440</v>
      </c>
      <c r="G28" s="18"/>
      <c r="H28" s="18">
        <f t="shared" si="1"/>
        <v>11519040</v>
      </c>
    </row>
    <row r="29" spans="1:8" ht="38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22.5" hidden="1" customHeight="1">
      <c r="A30" s="12"/>
      <c r="B30" s="13"/>
      <c r="C30" s="18"/>
      <c r="D30" s="12"/>
      <c r="E30" s="18"/>
      <c r="F30" s="18">
        <f t="shared" si="0"/>
        <v>0</v>
      </c>
      <c r="G30" s="18"/>
      <c r="H30" s="18">
        <f t="shared" si="1"/>
        <v>0</v>
      </c>
    </row>
    <row r="31" spans="1:8" ht="40.5" customHeight="1">
      <c r="A31" s="12">
        <v>7</v>
      </c>
      <c r="B31" s="13" t="s">
        <v>12</v>
      </c>
      <c r="C31" s="18">
        <v>148720</v>
      </c>
      <c r="D31" s="12">
        <v>0.25</v>
      </c>
      <c r="E31" s="18">
        <v>13520</v>
      </c>
      <c r="F31" s="18">
        <f t="shared" si="0"/>
        <v>40560</v>
      </c>
      <c r="G31" s="18"/>
      <c r="H31" s="18">
        <f t="shared" si="1"/>
        <v>479960</v>
      </c>
    </row>
    <row r="32" spans="1:8" ht="41.25" customHeight="1">
      <c r="A32" s="12">
        <v>8</v>
      </c>
      <c r="B32" s="13" t="s">
        <v>9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39" customHeight="1">
      <c r="A33" s="12">
        <v>9</v>
      </c>
      <c r="B33" s="13" t="s">
        <v>10</v>
      </c>
      <c r="C33" s="18">
        <v>148720</v>
      </c>
      <c r="D33" s="12">
        <v>1</v>
      </c>
      <c r="E33" s="18">
        <v>13520</v>
      </c>
      <c r="F33" s="18">
        <f t="shared" si="0"/>
        <v>162240</v>
      </c>
      <c r="G33" s="18"/>
      <c r="H33" s="18">
        <f t="shared" si="1"/>
        <v>1919840</v>
      </c>
    </row>
    <row r="34" spans="1:8" ht="39.75" customHeight="1">
      <c r="A34" s="12">
        <v>10</v>
      </c>
      <c r="B34" s="13" t="s">
        <v>14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8" ht="36" customHeight="1">
      <c r="A35" s="12">
        <v>11</v>
      </c>
      <c r="B35" s="13" t="s">
        <v>45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23.25" hidden="1" customHeight="1">
      <c r="A36" s="12"/>
      <c r="B36" s="13"/>
      <c r="C36" s="18">
        <v>148720</v>
      </c>
      <c r="D36" s="12"/>
      <c r="E36" s="18">
        <v>13520</v>
      </c>
      <c r="F36" s="18">
        <f t="shared" si="0"/>
        <v>0</v>
      </c>
      <c r="G36" s="18"/>
      <c r="H36" s="18">
        <f t="shared" si="1"/>
        <v>0</v>
      </c>
    </row>
    <row r="37" spans="1:8" ht="38.25" customHeight="1">
      <c r="A37" s="12">
        <v>12</v>
      </c>
      <c r="B37" s="13" t="s">
        <v>46</v>
      </c>
      <c r="C37" s="18">
        <v>148720</v>
      </c>
      <c r="D37" s="12">
        <v>1</v>
      </c>
      <c r="E37" s="18">
        <v>13520</v>
      </c>
      <c r="F37" s="18">
        <f t="shared" si="0"/>
        <v>162240</v>
      </c>
      <c r="G37" s="18"/>
      <c r="H37" s="18">
        <f t="shared" si="1"/>
        <v>1919840</v>
      </c>
    </row>
    <row r="38" spans="1:8" ht="42.75" customHeight="1">
      <c r="A38" s="21"/>
      <c r="B38" s="19" t="s">
        <v>13</v>
      </c>
      <c r="C38" s="20"/>
      <c r="D38" s="116">
        <f>SUM(D24:D37)</f>
        <v>21.97</v>
      </c>
      <c r="E38" s="116"/>
      <c r="F38" s="118">
        <f>SUM(F24:F37)</f>
        <v>3904519.2</v>
      </c>
      <c r="G38" s="20"/>
      <c r="H38" s="20">
        <f>SUM(H24:H37)</f>
        <v>46203461.399999999</v>
      </c>
    </row>
    <row r="39" spans="1:8" ht="27" customHeight="1">
      <c r="A39" s="14"/>
      <c r="B39" s="14"/>
      <c r="C39" s="14"/>
      <c r="D39" s="14"/>
      <c r="E39" s="14"/>
      <c r="F39" s="14"/>
      <c r="G39" s="14"/>
      <c r="H39" s="7"/>
    </row>
    <row r="40" spans="1:8" ht="51.75" customHeight="1">
      <c r="A40" s="10"/>
      <c r="B40" s="82"/>
      <c r="C40" s="82"/>
      <c r="D40" s="82"/>
      <c r="E40" s="82"/>
      <c r="F40" s="83"/>
      <c r="G40" s="83"/>
      <c r="H40" s="84"/>
    </row>
    <row r="41" spans="1:8" ht="142.5" customHeight="1">
      <c r="A41" s="10"/>
      <c r="B41" s="128"/>
      <c r="C41" s="129"/>
      <c r="D41" s="129"/>
      <c r="E41" s="129"/>
      <c r="F41" s="129"/>
      <c r="G41" s="129"/>
      <c r="H41" s="129"/>
    </row>
    <row r="42" spans="1:8" ht="22.5" customHeight="1">
      <c r="A42" s="10"/>
      <c r="B42" s="122"/>
      <c r="C42" s="123"/>
      <c r="D42" s="123"/>
      <c r="E42" s="123"/>
      <c r="F42" s="123"/>
      <c r="G42" s="123"/>
      <c r="H42" s="123"/>
    </row>
    <row r="43" spans="1:8" ht="21.75" customHeight="1">
      <c r="A43" s="10"/>
      <c r="B43" s="122"/>
      <c r="C43" s="123"/>
      <c r="D43" s="123"/>
      <c r="E43" s="123"/>
      <c r="F43" s="123"/>
      <c r="G43" s="123"/>
      <c r="H43" s="123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 ht="20.25">
      <c r="A46" s="10"/>
      <c r="B46" s="2"/>
      <c r="C46" s="2"/>
      <c r="D46" s="2"/>
      <c r="E46" s="2"/>
      <c r="F46" s="10"/>
      <c r="G46" s="10"/>
      <c r="H46" s="7"/>
    </row>
    <row r="47" spans="1:8" ht="20.25">
      <c r="A47" s="10"/>
      <c r="B47" s="2"/>
      <c r="C47" s="2"/>
      <c r="D47" s="2"/>
      <c r="E47" s="2"/>
      <c r="F47" s="10"/>
      <c r="G47" s="10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 ht="16.5">
      <c r="A49" s="7"/>
      <c r="B49" s="7"/>
      <c r="C49" s="7"/>
      <c r="D49" s="7"/>
      <c r="E49" s="7"/>
      <c r="F49" s="3"/>
      <c r="G49" s="3"/>
      <c r="H49" s="7"/>
    </row>
    <row r="50" spans="1:8" ht="16.5">
      <c r="A50" s="7"/>
      <c r="B50" s="7"/>
      <c r="C50" s="7"/>
      <c r="D50" s="7"/>
      <c r="E50" s="7"/>
      <c r="F50" s="3"/>
      <c r="G50" s="3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</sheetData>
  <mergeCells count="7">
    <mergeCell ref="B42:H42"/>
    <mergeCell ref="B43:H43"/>
    <mergeCell ref="A15:F15"/>
    <mergeCell ref="A16:F16"/>
    <mergeCell ref="A17:F17"/>
    <mergeCell ref="A18:F18"/>
    <mergeCell ref="B41:H41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I49"/>
  <sheetViews>
    <sheetView view="pageBreakPreview" topLeftCell="A32" zoomScaleSheetLayoutView="100" workbookViewId="0">
      <selection activeCell="I35" sqref="I35"/>
    </sheetView>
  </sheetViews>
  <sheetFormatPr defaultRowHeight="15"/>
  <cols>
    <col min="1" max="1" width="7" customWidth="1"/>
    <col min="2" max="2" width="36.42578125" customWidth="1"/>
    <col min="3" max="4" width="18.140625" customWidth="1"/>
    <col min="5" max="5" width="19.28515625" customWidth="1"/>
    <col min="6" max="6" width="25.28515625" customWidth="1"/>
    <col min="7" max="7" width="23.5703125" hidden="1" customWidth="1"/>
    <col min="8" max="8" width="21" customWidth="1"/>
  </cols>
  <sheetData>
    <row r="1" spans="1:8" ht="20.25">
      <c r="F1" s="77"/>
      <c r="G1" s="77"/>
      <c r="H1" s="32"/>
    </row>
    <row r="2" spans="1:8" ht="20.25">
      <c r="F2" s="91" t="s">
        <v>92</v>
      </c>
      <c r="G2" s="91"/>
      <c r="H2" s="91"/>
    </row>
    <row r="3" spans="1:8" ht="20.25">
      <c r="F3" s="91" t="s">
        <v>0</v>
      </c>
      <c r="G3" s="91"/>
      <c r="H3" s="91"/>
    </row>
    <row r="4" spans="1:8" ht="20.25">
      <c r="F4" s="91" t="s">
        <v>1</v>
      </c>
      <c r="G4" s="91"/>
      <c r="H4" s="91"/>
    </row>
    <row r="5" spans="1:8" ht="20.25">
      <c r="F5" s="91" t="s">
        <v>118</v>
      </c>
      <c r="G5" s="91"/>
      <c r="H5" s="91"/>
    </row>
    <row r="6" spans="1:8" ht="20.25">
      <c r="A6" s="5"/>
      <c r="B6" s="5"/>
      <c r="C6" s="5"/>
      <c r="D6" s="5"/>
      <c r="E6" s="5"/>
      <c r="F6" s="91" t="s">
        <v>107</v>
      </c>
      <c r="G6" s="91"/>
      <c r="H6" s="91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77"/>
      <c r="G8" s="77"/>
      <c r="H8" s="2"/>
    </row>
    <row r="9" spans="1:8" ht="20.25">
      <c r="A9" s="5"/>
      <c r="B9" s="5"/>
      <c r="C9" s="5"/>
      <c r="D9" s="7"/>
      <c r="E9" s="7"/>
      <c r="F9" s="80"/>
      <c r="G9" s="77"/>
      <c r="H9" s="2"/>
    </row>
    <row r="10" spans="1:8" ht="20.25">
      <c r="A10" s="5"/>
      <c r="B10" s="5"/>
      <c r="C10" s="5"/>
      <c r="D10" s="7"/>
      <c r="E10" s="7"/>
      <c r="F10" s="77"/>
      <c r="G10" s="77"/>
      <c r="H10" s="2"/>
    </row>
    <row r="11" spans="1:8" ht="20.25">
      <c r="A11" s="5"/>
      <c r="B11" s="5"/>
      <c r="C11" s="5"/>
      <c r="D11" s="7"/>
      <c r="E11" s="7"/>
      <c r="F11" s="77"/>
      <c r="G11" s="77"/>
      <c r="H11" s="2"/>
    </row>
    <row r="12" spans="1:8" ht="20.25">
      <c r="A12" s="5"/>
      <c r="B12" s="5"/>
      <c r="C12" s="5"/>
      <c r="D12" s="5"/>
      <c r="E12" s="5"/>
      <c r="F12" s="77"/>
      <c r="G12" s="77"/>
      <c r="H12" s="2"/>
    </row>
    <row r="13" spans="1:8" ht="20.25">
      <c r="A13" s="5"/>
      <c r="B13" s="5"/>
      <c r="C13" s="5"/>
      <c r="D13" s="5"/>
      <c r="E13" s="5"/>
      <c r="F13" s="77"/>
      <c r="G13" s="77"/>
      <c r="H13" s="2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48" customHeight="1">
      <c r="A15" s="130" t="s">
        <v>2</v>
      </c>
      <c r="B15" s="130"/>
      <c r="C15" s="130"/>
      <c r="D15" s="130"/>
      <c r="E15" s="130"/>
      <c r="F15" s="130"/>
      <c r="G15" s="71"/>
      <c r="H15" s="7"/>
    </row>
    <row r="16" spans="1:8" ht="31.5" customHeight="1">
      <c r="A16" s="131" t="s">
        <v>15</v>
      </c>
      <c r="B16" s="131"/>
      <c r="C16" s="131"/>
      <c r="D16" s="131"/>
      <c r="E16" s="131"/>
      <c r="F16" s="131"/>
      <c r="G16" s="72"/>
      <c r="H16" s="7"/>
    </row>
    <row r="17" spans="1:8" ht="20.25">
      <c r="A17" s="125"/>
      <c r="B17" s="125"/>
      <c r="C17" s="125"/>
      <c r="D17" s="125"/>
      <c r="E17" s="125"/>
      <c r="F17" s="125"/>
      <c r="G17" s="73"/>
      <c r="H17" s="7"/>
    </row>
    <row r="18" spans="1:8" ht="31.5" customHeight="1">
      <c r="A18" s="132" t="s">
        <v>28</v>
      </c>
      <c r="B18" s="132"/>
      <c r="C18" s="132"/>
      <c r="D18" s="132"/>
      <c r="E18" s="132"/>
      <c r="F18" s="132"/>
      <c r="G18" s="74"/>
      <c r="H18" s="7"/>
    </row>
    <row r="19" spans="1:8" ht="30" customHeight="1">
      <c r="A19" s="92"/>
      <c r="B19" s="92"/>
      <c r="C19" s="93" t="s">
        <v>16</v>
      </c>
      <c r="D19" s="92"/>
      <c r="E19" s="120"/>
      <c r="F19" s="92"/>
      <c r="G19" s="73"/>
      <c r="H19" s="25"/>
    </row>
    <row r="20" spans="1:8" ht="27.75" customHeight="1">
      <c r="A20" s="94"/>
      <c r="B20" s="95" t="s">
        <v>20</v>
      </c>
      <c r="C20" s="96">
        <v>28</v>
      </c>
      <c r="D20" s="94"/>
      <c r="E20" s="94"/>
      <c r="F20" s="94"/>
      <c r="G20" s="2"/>
      <c r="H20" s="26"/>
    </row>
    <row r="21" spans="1:8" ht="20.25">
      <c r="A21" s="10"/>
      <c r="B21" s="2"/>
      <c r="C21" s="2"/>
      <c r="D21" s="2"/>
      <c r="E21" s="2"/>
      <c r="F21" s="2"/>
      <c r="G21" s="2"/>
      <c r="H21" s="25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86</v>
      </c>
    </row>
    <row r="24" spans="1:8" ht="57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54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48" customHeight="1">
      <c r="A26" s="12">
        <v>3</v>
      </c>
      <c r="B26" s="13" t="s">
        <v>7</v>
      </c>
      <c r="C26" s="18">
        <v>149435</v>
      </c>
      <c r="D26" s="12">
        <v>1.5</v>
      </c>
      <c r="E26" s="18">
        <v>13585</v>
      </c>
      <c r="F26" s="18">
        <f t="shared" si="0"/>
        <v>244530</v>
      </c>
      <c r="G26" s="18"/>
      <c r="H26" s="18">
        <f t="shared" si="1"/>
        <v>2893605</v>
      </c>
    </row>
    <row r="27" spans="1:8" ht="53.25" customHeight="1">
      <c r="A27" s="12">
        <v>4</v>
      </c>
      <c r="B27" s="13" t="s">
        <v>5</v>
      </c>
      <c r="C27" s="18">
        <v>187260</v>
      </c>
      <c r="D27" s="12">
        <v>6.72</v>
      </c>
      <c r="E27" s="18">
        <v>17025</v>
      </c>
      <c r="F27" s="18">
        <f t="shared" si="0"/>
        <v>1372795.2</v>
      </c>
      <c r="G27" s="18"/>
      <c r="H27" s="18">
        <f t="shared" si="1"/>
        <v>16244726.4</v>
      </c>
    </row>
    <row r="28" spans="1:8" ht="42.75" customHeight="1">
      <c r="A28" s="12">
        <v>5</v>
      </c>
      <c r="B28" s="13" t="s">
        <v>6</v>
      </c>
      <c r="C28" s="18">
        <v>148720</v>
      </c>
      <c r="D28" s="12">
        <v>6</v>
      </c>
      <c r="E28" s="18">
        <v>13520</v>
      </c>
      <c r="F28" s="18">
        <f t="shared" si="0"/>
        <v>973440</v>
      </c>
      <c r="G28" s="18"/>
      <c r="H28" s="18">
        <f t="shared" si="1"/>
        <v>11519040</v>
      </c>
    </row>
    <row r="29" spans="1:8" ht="52.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51" customHeight="1">
      <c r="A30" s="12">
        <v>7</v>
      </c>
      <c r="B30" s="13" t="s">
        <v>12</v>
      </c>
      <c r="C30" s="18">
        <v>148720</v>
      </c>
      <c r="D30" s="12">
        <v>0.25</v>
      </c>
      <c r="E30" s="18">
        <v>13520</v>
      </c>
      <c r="F30" s="18">
        <f t="shared" si="0"/>
        <v>40560</v>
      </c>
      <c r="G30" s="18"/>
      <c r="H30" s="18">
        <f t="shared" si="1"/>
        <v>479960</v>
      </c>
    </row>
    <row r="31" spans="1:8" ht="48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48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9" ht="51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9" ht="48.75" customHeight="1">
      <c r="A34" s="12">
        <v>11</v>
      </c>
      <c r="B34" s="13" t="s">
        <v>45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9" ht="50.25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  <c r="I35">
        <f>SUM(B41)</f>
        <v>0</v>
      </c>
    </row>
    <row r="36" spans="1:9" ht="48" customHeight="1">
      <c r="A36" s="12"/>
      <c r="B36" s="19" t="s">
        <v>13</v>
      </c>
      <c r="C36" s="21"/>
      <c r="D36" s="116">
        <f>SUM(D24:D35)</f>
        <v>21.97</v>
      </c>
      <c r="E36" s="116"/>
      <c r="F36" s="118">
        <f>SUM(F24:F35)</f>
        <v>3904519.2</v>
      </c>
      <c r="G36" s="20"/>
      <c r="H36" s="118">
        <f>SUM(H24:H35)</f>
        <v>46203461.399999999</v>
      </c>
    </row>
    <row r="37" spans="1:9" ht="28.5" customHeight="1">
      <c r="A37" s="14"/>
      <c r="B37" s="14"/>
      <c r="C37" s="14"/>
      <c r="D37" s="14"/>
      <c r="E37" s="14"/>
      <c r="F37" s="14"/>
      <c r="G37" s="14"/>
      <c r="H37" s="7"/>
    </row>
    <row r="38" spans="1:9" ht="20.25">
      <c r="A38" s="10"/>
      <c r="B38" s="10"/>
      <c r="C38" s="10"/>
      <c r="D38" s="10"/>
      <c r="E38" s="10"/>
      <c r="F38" s="2"/>
      <c r="G38" s="2"/>
      <c r="H38" s="7"/>
    </row>
    <row r="39" spans="1:9" ht="24" customHeight="1">
      <c r="A39" s="82"/>
      <c r="B39" s="82"/>
      <c r="C39" s="133"/>
      <c r="D39" s="134"/>
      <c r="E39" s="134"/>
      <c r="F39" s="134"/>
      <c r="G39" s="134"/>
      <c r="H39" s="134"/>
      <c r="I39" s="134"/>
    </row>
    <row r="40" spans="1:9" ht="132.75" customHeight="1">
      <c r="A40" s="34"/>
      <c r="B40" s="128"/>
      <c r="C40" s="129"/>
      <c r="D40" s="129"/>
      <c r="E40" s="129"/>
      <c r="F40" s="129"/>
      <c r="G40" s="129"/>
      <c r="H40" s="129"/>
      <c r="I40" s="84"/>
    </row>
    <row r="41" spans="1:9" ht="20.25">
      <c r="A41" s="10"/>
      <c r="B41" s="2"/>
      <c r="C41" s="2"/>
      <c r="D41" s="2"/>
      <c r="E41" s="2"/>
      <c r="F41" s="10"/>
      <c r="G41" s="10"/>
      <c r="H41" s="7"/>
    </row>
    <row r="42" spans="1:9" ht="20.25">
      <c r="A42" s="10"/>
      <c r="B42" s="2"/>
      <c r="C42" s="2"/>
      <c r="D42" s="2"/>
      <c r="E42" s="2"/>
      <c r="F42" s="10"/>
      <c r="G42" s="10"/>
      <c r="H42" s="7"/>
    </row>
    <row r="43" spans="1:9" ht="20.25">
      <c r="A43" s="10"/>
      <c r="B43" s="2"/>
      <c r="C43" s="2"/>
      <c r="D43" s="2"/>
      <c r="E43" s="2"/>
      <c r="F43" s="10"/>
      <c r="G43" s="10"/>
      <c r="H43" s="7"/>
    </row>
    <row r="44" spans="1:9" ht="20.25">
      <c r="A44" s="10"/>
      <c r="B44" s="2"/>
      <c r="C44" s="2"/>
      <c r="D44" s="2"/>
      <c r="E44" s="2"/>
      <c r="F44" s="10"/>
      <c r="G44" s="10"/>
      <c r="H44" s="7"/>
    </row>
    <row r="45" spans="1:9" ht="20.25">
      <c r="A45" s="10"/>
      <c r="B45" s="2"/>
      <c r="C45" s="2"/>
      <c r="D45" s="2"/>
      <c r="E45" s="2"/>
      <c r="F45" s="10"/>
      <c r="G45" s="10"/>
      <c r="H45" s="7"/>
    </row>
    <row r="46" spans="1:9">
      <c r="A46" s="7"/>
      <c r="B46" s="7"/>
      <c r="C46" s="7"/>
      <c r="D46" s="7"/>
      <c r="E46" s="7"/>
      <c r="F46" s="7"/>
      <c r="G46" s="7"/>
      <c r="H46" s="7"/>
    </row>
    <row r="47" spans="1:9" ht="16.5">
      <c r="A47" s="7"/>
      <c r="B47" s="7"/>
      <c r="C47" s="7"/>
      <c r="D47" s="7"/>
      <c r="E47" s="7"/>
      <c r="F47" s="3"/>
      <c r="G47" s="3"/>
      <c r="H47" s="7"/>
    </row>
    <row r="48" spans="1:9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</sheetData>
  <mergeCells count="6">
    <mergeCell ref="B40:H40"/>
    <mergeCell ref="A15:F15"/>
    <mergeCell ref="A16:F16"/>
    <mergeCell ref="A17:F17"/>
    <mergeCell ref="A18:F18"/>
    <mergeCell ref="C39:I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7030A0"/>
  </sheetPr>
  <dimension ref="A1:I47"/>
  <sheetViews>
    <sheetView topLeftCell="A31" zoomScaleSheetLayoutView="100" workbookViewId="0">
      <selection activeCell="J21" sqref="J21"/>
    </sheetView>
  </sheetViews>
  <sheetFormatPr defaultRowHeight="15"/>
  <cols>
    <col min="1" max="1" width="6.140625" customWidth="1"/>
    <col min="2" max="2" width="33.5703125" customWidth="1"/>
    <col min="3" max="3" width="21.42578125" customWidth="1"/>
    <col min="4" max="4" width="20.42578125" customWidth="1"/>
    <col min="5" max="5" width="20.5703125" customWidth="1"/>
    <col min="6" max="6" width="21" customWidth="1"/>
    <col min="7" max="7" width="24.140625" hidden="1" customWidth="1"/>
    <col min="8" max="8" width="21.5703125" customWidth="1"/>
  </cols>
  <sheetData>
    <row r="1" spans="1:9" ht="18.75">
      <c r="F1" s="32"/>
      <c r="G1" s="32"/>
      <c r="H1" s="32"/>
    </row>
    <row r="2" spans="1:9" ht="20.25">
      <c r="F2" s="91" t="s">
        <v>88</v>
      </c>
      <c r="G2" s="91"/>
      <c r="H2" s="94"/>
      <c r="I2" s="98"/>
    </row>
    <row r="3" spans="1:9" ht="20.25">
      <c r="A3" s="1"/>
      <c r="B3" s="1"/>
      <c r="C3" s="1"/>
      <c r="D3" s="1"/>
      <c r="E3" s="1"/>
      <c r="F3" s="91" t="s">
        <v>0</v>
      </c>
      <c r="G3" s="91"/>
      <c r="H3" s="94"/>
      <c r="I3" s="98"/>
    </row>
    <row r="4" spans="1:9" ht="20.25">
      <c r="A4" s="5"/>
      <c r="B4" s="5"/>
      <c r="C4" s="5"/>
      <c r="D4" s="7"/>
      <c r="E4" s="7"/>
      <c r="F4" s="91" t="s">
        <v>1</v>
      </c>
      <c r="G4" s="91"/>
      <c r="H4" s="94"/>
      <c r="I4" s="98"/>
    </row>
    <row r="5" spans="1:9" ht="20.25">
      <c r="A5" s="5"/>
      <c r="B5" s="5"/>
      <c r="C5" s="5"/>
      <c r="D5" s="7"/>
      <c r="E5" s="7"/>
      <c r="F5" s="91" t="s">
        <v>117</v>
      </c>
      <c r="G5" s="91"/>
      <c r="H5" s="94"/>
      <c r="I5" s="98"/>
    </row>
    <row r="6" spans="1:9" ht="20.25">
      <c r="A6" s="5"/>
      <c r="B6" s="5"/>
      <c r="C6" s="5"/>
      <c r="D6" s="7"/>
      <c r="E6" s="7"/>
      <c r="F6" s="125" t="s">
        <v>112</v>
      </c>
      <c r="G6" s="125"/>
      <c r="H6" s="125"/>
      <c r="I6" s="98"/>
    </row>
    <row r="7" spans="1:9" ht="20.25">
      <c r="A7" s="5"/>
      <c r="B7" s="5"/>
      <c r="C7" s="5"/>
      <c r="D7" s="7"/>
      <c r="E7" s="7"/>
      <c r="F7" s="47"/>
      <c r="G7" s="47"/>
      <c r="H7" s="2"/>
    </row>
    <row r="8" spans="1:9" ht="20.25">
      <c r="A8" s="5"/>
      <c r="B8" s="5"/>
      <c r="C8" s="5"/>
      <c r="D8" s="7"/>
      <c r="E8" s="7"/>
      <c r="F8" s="80"/>
      <c r="G8" s="69"/>
      <c r="H8" s="2"/>
    </row>
    <row r="9" spans="1:9" ht="24.75" customHeight="1">
      <c r="A9" s="5"/>
      <c r="B9" s="5"/>
      <c r="C9" s="5"/>
      <c r="D9" s="5"/>
      <c r="E9" s="5"/>
      <c r="F9" s="69"/>
      <c r="G9" s="69"/>
      <c r="H9" s="2"/>
    </row>
    <row r="10" spans="1:9" ht="24.75" customHeight="1">
      <c r="A10" s="5"/>
      <c r="B10" s="5"/>
      <c r="C10" s="5"/>
      <c r="D10" s="5"/>
      <c r="E10" s="5"/>
      <c r="F10" s="69"/>
      <c r="G10" s="69"/>
      <c r="H10" s="2"/>
    </row>
    <row r="11" spans="1:9" ht="23.25" customHeight="1">
      <c r="A11" s="5"/>
      <c r="B11" s="5"/>
      <c r="C11" s="5"/>
      <c r="D11" s="5"/>
      <c r="E11" s="5"/>
      <c r="F11" s="69"/>
      <c r="G11" s="69"/>
      <c r="H11" s="69"/>
    </row>
    <row r="12" spans="1:9" ht="23.25" customHeight="1">
      <c r="A12" s="5"/>
      <c r="B12" s="5"/>
      <c r="C12" s="5"/>
      <c r="D12" s="5"/>
      <c r="E12" s="5"/>
      <c r="F12" s="69"/>
      <c r="G12" s="69"/>
      <c r="H12" s="69"/>
    </row>
    <row r="13" spans="1:9" ht="29.25" customHeight="1">
      <c r="A13" s="5"/>
      <c r="B13" s="5"/>
      <c r="C13" s="5"/>
      <c r="D13" s="5"/>
      <c r="E13" s="5"/>
      <c r="F13" s="69"/>
      <c r="G13" s="69"/>
      <c r="H13" s="2"/>
    </row>
    <row r="14" spans="1:9" ht="40.5" customHeight="1">
      <c r="A14" s="130" t="s">
        <v>2</v>
      </c>
      <c r="B14" s="130"/>
      <c r="C14" s="130"/>
      <c r="D14" s="130"/>
      <c r="E14" s="130"/>
      <c r="F14" s="130"/>
      <c r="G14" s="43"/>
      <c r="H14" s="7"/>
    </row>
    <row r="15" spans="1:9" ht="22.5">
      <c r="A15" s="131" t="s">
        <v>15</v>
      </c>
      <c r="B15" s="131"/>
      <c r="C15" s="131"/>
      <c r="D15" s="131"/>
      <c r="E15" s="131"/>
      <c r="F15" s="131"/>
      <c r="G15" s="44"/>
      <c r="H15" s="7"/>
    </row>
    <row r="16" spans="1:9" ht="20.25">
      <c r="A16" s="125"/>
      <c r="B16" s="125"/>
      <c r="C16" s="125"/>
      <c r="D16" s="125"/>
      <c r="E16" s="125"/>
      <c r="F16" s="125"/>
      <c r="G16" s="42"/>
      <c r="H16" s="7"/>
    </row>
    <row r="17" spans="1:8" ht="26.25">
      <c r="A17" s="132" t="s">
        <v>35</v>
      </c>
      <c r="B17" s="132"/>
      <c r="C17" s="132"/>
      <c r="D17" s="132"/>
      <c r="E17" s="132"/>
      <c r="F17" s="132"/>
      <c r="G17" s="45"/>
      <c r="H17" s="7"/>
    </row>
    <row r="18" spans="1:8" ht="20.25">
      <c r="A18" s="92"/>
      <c r="B18" s="92"/>
      <c r="C18" s="93" t="s">
        <v>16</v>
      </c>
      <c r="D18" s="92"/>
      <c r="E18" s="120"/>
      <c r="F18" s="92"/>
      <c r="G18" s="42"/>
      <c r="H18" s="7"/>
    </row>
    <row r="19" spans="1:8" ht="20.25">
      <c r="A19" s="94"/>
      <c r="B19" s="95" t="s">
        <v>22</v>
      </c>
      <c r="C19" s="96">
        <v>28</v>
      </c>
      <c r="D19" s="94"/>
      <c r="E19" s="94"/>
      <c r="F19" s="94"/>
      <c r="G19" s="2"/>
      <c r="H19" s="7"/>
    </row>
    <row r="20" spans="1:8" ht="20.25">
      <c r="A20" s="10"/>
      <c r="B20" s="2"/>
      <c r="C20" s="2"/>
      <c r="D20" s="2"/>
      <c r="E20" s="2"/>
      <c r="F20" s="2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65.25" customHeight="1">
      <c r="A22" s="97" t="s">
        <v>3</v>
      </c>
      <c r="B22" s="97" t="s">
        <v>17</v>
      </c>
      <c r="C22" s="97" t="s">
        <v>18</v>
      </c>
      <c r="D22" s="97" t="s">
        <v>19</v>
      </c>
      <c r="E22" s="97" t="s">
        <v>47</v>
      </c>
      <c r="F22" s="97" t="s">
        <v>98</v>
      </c>
      <c r="G22" s="97" t="s">
        <v>55</v>
      </c>
      <c r="H22" s="97" t="s">
        <v>78</v>
      </c>
    </row>
    <row r="23" spans="1:8" ht="37.5" customHeight="1">
      <c r="A23" s="12">
        <v>1</v>
      </c>
      <c r="B23" s="13" t="s">
        <v>4</v>
      </c>
      <c r="C23" s="18">
        <v>198985</v>
      </c>
      <c r="D23" s="12">
        <v>1</v>
      </c>
      <c r="E23" s="18">
        <v>18089</v>
      </c>
      <c r="F23" s="18">
        <f>SUM(C23+E23)*D23</f>
        <v>217074</v>
      </c>
      <c r="G23" s="18"/>
      <c r="H23" s="18">
        <f>SUM(C23*D23*2)+(F23*10)</f>
        <v>2568710</v>
      </c>
    </row>
    <row r="24" spans="1:8" ht="37.5" customHeight="1">
      <c r="A24" s="12">
        <v>2</v>
      </c>
      <c r="B24" s="13" t="s">
        <v>11</v>
      </c>
      <c r="C24" s="18">
        <v>149435</v>
      </c>
      <c r="D24" s="12">
        <v>1</v>
      </c>
      <c r="E24" s="18">
        <v>13585</v>
      </c>
      <c r="F24" s="18">
        <f t="shared" ref="F24:F33" si="0">SUM(C24+E24)*D24</f>
        <v>163020</v>
      </c>
      <c r="G24" s="18"/>
      <c r="H24" s="18">
        <f t="shared" ref="H24:H33" si="1">SUM(C24*D24*2)+(F24*10)</f>
        <v>1929070</v>
      </c>
    </row>
    <row r="25" spans="1:8" ht="37.5" customHeight="1">
      <c r="A25" s="12">
        <v>3</v>
      </c>
      <c r="B25" s="13" t="s">
        <v>7</v>
      </c>
      <c r="C25" s="18">
        <v>149435</v>
      </c>
      <c r="D25" s="12">
        <v>1.5</v>
      </c>
      <c r="E25" s="18">
        <v>13585</v>
      </c>
      <c r="F25" s="18">
        <f t="shared" si="0"/>
        <v>244530</v>
      </c>
      <c r="G25" s="18"/>
      <c r="H25" s="18">
        <f t="shared" si="1"/>
        <v>2893605</v>
      </c>
    </row>
    <row r="26" spans="1:8" ht="37.5" customHeight="1">
      <c r="A26" s="12">
        <v>4</v>
      </c>
      <c r="B26" s="13" t="s">
        <v>5</v>
      </c>
      <c r="C26" s="18">
        <v>187260</v>
      </c>
      <c r="D26" s="12">
        <v>6.72</v>
      </c>
      <c r="E26" s="18">
        <v>17025</v>
      </c>
      <c r="F26" s="18">
        <f t="shared" si="0"/>
        <v>1372795.2</v>
      </c>
      <c r="G26" s="18"/>
      <c r="H26" s="18">
        <f t="shared" si="1"/>
        <v>16244726.4</v>
      </c>
    </row>
    <row r="27" spans="1:8" ht="37.5" customHeight="1">
      <c r="A27" s="12">
        <v>5</v>
      </c>
      <c r="B27" s="13" t="s">
        <v>6</v>
      </c>
      <c r="C27" s="18">
        <v>148720</v>
      </c>
      <c r="D27" s="12">
        <v>6</v>
      </c>
      <c r="E27" s="18">
        <v>13520</v>
      </c>
      <c r="F27" s="18">
        <f t="shared" si="0"/>
        <v>973440</v>
      </c>
      <c r="G27" s="18"/>
      <c r="H27" s="18">
        <f t="shared" si="1"/>
        <v>11519040</v>
      </c>
    </row>
    <row r="28" spans="1:8" ht="37.5" customHeight="1">
      <c r="A28" s="12">
        <v>6</v>
      </c>
      <c r="B28" s="13" t="s">
        <v>8</v>
      </c>
      <c r="C28" s="18">
        <v>149435</v>
      </c>
      <c r="D28" s="12">
        <v>1</v>
      </c>
      <c r="E28" s="18">
        <v>13585</v>
      </c>
      <c r="F28" s="18">
        <f t="shared" si="0"/>
        <v>163020</v>
      </c>
      <c r="G28" s="18"/>
      <c r="H28" s="18">
        <f t="shared" si="1"/>
        <v>1929070</v>
      </c>
    </row>
    <row r="29" spans="1:8" ht="37.5" customHeight="1">
      <c r="A29" s="12">
        <v>7</v>
      </c>
      <c r="B29" s="13" t="s">
        <v>9</v>
      </c>
      <c r="C29" s="18">
        <v>148720</v>
      </c>
      <c r="D29" s="12">
        <v>1</v>
      </c>
      <c r="E29" s="18">
        <v>13520</v>
      </c>
      <c r="F29" s="18">
        <f t="shared" si="0"/>
        <v>162240</v>
      </c>
      <c r="G29" s="18"/>
      <c r="H29" s="18">
        <f t="shared" si="1"/>
        <v>1919840</v>
      </c>
    </row>
    <row r="30" spans="1:8" ht="37.5" customHeight="1">
      <c r="A30" s="12">
        <v>8</v>
      </c>
      <c r="B30" s="13" t="s">
        <v>10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7.5" customHeight="1">
      <c r="A31" s="12">
        <v>9</v>
      </c>
      <c r="B31" s="13" t="s">
        <v>14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37.5" customHeight="1">
      <c r="A32" s="12">
        <v>10</v>
      </c>
      <c r="B32" s="13" t="s">
        <v>45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37.5" customHeight="1">
      <c r="A33" s="12">
        <v>11</v>
      </c>
      <c r="B33" s="13" t="s">
        <v>46</v>
      </c>
      <c r="C33" s="18">
        <v>148720</v>
      </c>
      <c r="D33" s="12">
        <v>1</v>
      </c>
      <c r="E33" s="18">
        <v>13520</v>
      </c>
      <c r="F33" s="18">
        <f t="shared" si="0"/>
        <v>162240</v>
      </c>
      <c r="G33" s="18"/>
      <c r="H33" s="18">
        <f t="shared" si="1"/>
        <v>1919840</v>
      </c>
    </row>
    <row r="34" spans="1:8" ht="37.5" customHeight="1">
      <c r="A34" s="12"/>
      <c r="B34" s="19" t="s">
        <v>13</v>
      </c>
      <c r="C34" s="21"/>
      <c r="D34" s="116">
        <f>SUM(D23:D33)</f>
        <v>21.72</v>
      </c>
      <c r="E34" s="116"/>
      <c r="F34" s="118">
        <f>SUM(F23:F33)</f>
        <v>3863959.2</v>
      </c>
      <c r="G34" s="20">
        <f t="shared" ref="G34" si="2">SUM(G23:G33)</f>
        <v>0</v>
      </c>
      <c r="H34" s="118">
        <f>SUM(H23:H33)</f>
        <v>45723501.399999999</v>
      </c>
    </row>
    <row r="35" spans="1:8" ht="46.5" customHeight="1">
      <c r="A35" s="14"/>
      <c r="B35" s="14"/>
      <c r="C35" s="14"/>
      <c r="D35" s="14"/>
      <c r="E35" s="14"/>
      <c r="F35" s="14"/>
      <c r="G35" s="14"/>
      <c r="H35" s="7"/>
    </row>
    <row r="36" spans="1:8" ht="24.75" customHeight="1">
      <c r="A36" s="10"/>
      <c r="B36" s="82"/>
      <c r="C36" s="82"/>
      <c r="D36" s="82"/>
      <c r="E36" s="82"/>
      <c r="F36" s="83"/>
      <c r="G36" s="83"/>
      <c r="H36" s="84"/>
    </row>
    <row r="37" spans="1:8" ht="24.75" customHeight="1">
      <c r="A37" s="10"/>
      <c r="B37" s="112"/>
      <c r="C37" s="113"/>
      <c r="D37" s="113"/>
      <c r="E37" s="113"/>
      <c r="F37" s="113"/>
      <c r="G37" s="113"/>
      <c r="H37" s="113"/>
    </row>
    <row r="38" spans="1:8" ht="20.25" customHeight="1">
      <c r="A38" s="10"/>
      <c r="B38" s="29"/>
      <c r="C38" s="29"/>
      <c r="D38" s="29"/>
      <c r="E38" s="29"/>
      <c r="F38" s="29"/>
      <c r="G38" s="29"/>
      <c r="H38" s="29"/>
    </row>
    <row r="39" spans="1:8" ht="20.25">
      <c r="A39" s="10"/>
      <c r="B39" s="2"/>
      <c r="C39" s="2"/>
      <c r="D39" s="2"/>
      <c r="E39" s="2"/>
      <c r="F39" s="10"/>
      <c r="G39" s="10"/>
      <c r="H39" s="28"/>
    </row>
    <row r="40" spans="1:8" ht="20.25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 ht="16.5">
      <c r="A45" s="7"/>
      <c r="B45" s="7"/>
      <c r="C45" s="7"/>
      <c r="D45" s="7"/>
      <c r="E45" s="7"/>
      <c r="F45" s="3"/>
      <c r="G45" s="3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</sheetData>
  <mergeCells count="5">
    <mergeCell ref="F6:H6"/>
    <mergeCell ref="A14:F14"/>
    <mergeCell ref="A15:F15"/>
    <mergeCell ref="A16:F16"/>
    <mergeCell ref="A17:F17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7030A0"/>
  </sheetPr>
  <dimension ref="A1:I50"/>
  <sheetViews>
    <sheetView topLeftCell="A34" zoomScaleSheetLayoutView="100" workbookViewId="0">
      <selection activeCell="J24" sqref="J24"/>
    </sheetView>
  </sheetViews>
  <sheetFormatPr defaultRowHeight="15"/>
  <cols>
    <col min="1" max="1" width="6.140625" customWidth="1"/>
    <col min="2" max="2" width="33.140625" customWidth="1"/>
    <col min="3" max="3" width="21.42578125" customWidth="1"/>
    <col min="4" max="4" width="20.42578125" customWidth="1"/>
    <col min="5" max="5" width="19.7109375" customWidth="1"/>
    <col min="6" max="6" width="21.42578125" customWidth="1"/>
    <col min="7" max="7" width="24.140625" hidden="1" customWidth="1"/>
    <col min="8" max="8" width="22.28515625" customWidth="1"/>
  </cols>
  <sheetData>
    <row r="1" spans="1:9" ht="20.25">
      <c r="F1" s="47"/>
      <c r="G1" s="47"/>
      <c r="H1" s="32"/>
    </row>
    <row r="2" spans="1:9" ht="20.25">
      <c r="F2" s="91" t="s">
        <v>49</v>
      </c>
      <c r="G2" s="91"/>
      <c r="H2" s="104"/>
      <c r="I2" s="98"/>
    </row>
    <row r="3" spans="1:9" ht="20.25">
      <c r="F3" s="91" t="s">
        <v>0</v>
      </c>
      <c r="G3" s="91"/>
      <c r="H3" s="104"/>
      <c r="I3" s="98"/>
    </row>
    <row r="4" spans="1:9" ht="20.25">
      <c r="F4" s="91" t="s">
        <v>1</v>
      </c>
      <c r="G4" s="91"/>
      <c r="H4" s="94"/>
      <c r="I4" s="98"/>
    </row>
    <row r="5" spans="1:9" ht="20.25">
      <c r="F5" s="91" t="s">
        <v>118</v>
      </c>
      <c r="G5" s="91"/>
      <c r="H5" s="94"/>
      <c r="I5" s="98"/>
    </row>
    <row r="6" spans="1:9" ht="20.25">
      <c r="F6" s="91" t="s">
        <v>104</v>
      </c>
      <c r="G6" s="91"/>
      <c r="H6" s="94"/>
      <c r="I6" s="98"/>
    </row>
    <row r="7" spans="1:9" ht="20.25">
      <c r="F7" s="47"/>
      <c r="G7" s="47"/>
      <c r="H7" s="2"/>
    </row>
    <row r="8" spans="1:9" ht="20.25">
      <c r="A8" s="5"/>
      <c r="B8" s="5"/>
      <c r="C8" s="5"/>
      <c r="D8" s="5"/>
      <c r="E8" s="5"/>
      <c r="F8" s="80"/>
      <c r="G8" s="69"/>
      <c r="H8" s="32"/>
    </row>
    <row r="9" spans="1:9" ht="20.25">
      <c r="A9" s="5"/>
      <c r="B9" s="5"/>
      <c r="C9" s="5"/>
      <c r="D9" s="7"/>
      <c r="E9" s="7"/>
      <c r="F9" s="69"/>
      <c r="G9" s="69"/>
      <c r="H9" s="32"/>
    </row>
    <row r="10" spans="1:9" ht="20.25">
      <c r="A10" s="5"/>
      <c r="B10" s="5"/>
      <c r="C10" s="5"/>
      <c r="D10" s="7"/>
      <c r="E10" s="7"/>
      <c r="F10" s="69"/>
      <c r="G10" s="69"/>
      <c r="H10" s="2"/>
    </row>
    <row r="11" spans="1:9" ht="20.25">
      <c r="A11" s="5"/>
      <c r="B11" s="5"/>
      <c r="C11" s="5"/>
      <c r="D11" s="7"/>
      <c r="E11" s="7"/>
      <c r="F11" s="87"/>
      <c r="G11" s="69"/>
      <c r="H11" s="69"/>
    </row>
    <row r="12" spans="1:9" ht="20.25">
      <c r="A12" s="5"/>
      <c r="B12" s="5"/>
      <c r="C12" s="5"/>
      <c r="D12" s="7"/>
      <c r="E12" s="7"/>
      <c r="F12" s="69"/>
      <c r="G12" s="69"/>
      <c r="H12" s="69"/>
    </row>
    <row r="13" spans="1:9" ht="20.25">
      <c r="A13" s="5"/>
      <c r="B13" s="5"/>
      <c r="C13" s="5"/>
      <c r="D13" s="7"/>
      <c r="E13" s="7"/>
      <c r="F13" s="47"/>
      <c r="G13" s="47"/>
      <c r="H13" s="2"/>
    </row>
    <row r="14" spans="1:9" ht="30.75" customHeight="1">
      <c r="A14" s="5"/>
      <c r="B14" s="5"/>
      <c r="C14" s="5"/>
      <c r="D14" s="5"/>
      <c r="E14" s="5"/>
      <c r="F14" s="47"/>
      <c r="G14" s="47"/>
      <c r="H14" s="2"/>
    </row>
    <row r="15" spans="1:9" ht="57" customHeight="1">
      <c r="A15" s="130" t="s">
        <v>2</v>
      </c>
      <c r="B15" s="130"/>
      <c r="C15" s="130"/>
      <c r="D15" s="130"/>
      <c r="E15" s="130"/>
      <c r="F15" s="130"/>
      <c r="G15" s="43"/>
      <c r="H15" s="7"/>
    </row>
    <row r="16" spans="1:9" ht="45.75" customHeight="1">
      <c r="A16" s="131" t="s">
        <v>15</v>
      </c>
      <c r="B16" s="131"/>
      <c r="C16" s="131"/>
      <c r="D16" s="131"/>
      <c r="E16" s="131"/>
      <c r="F16" s="131"/>
      <c r="G16" s="44"/>
      <c r="H16" s="7"/>
    </row>
    <row r="17" spans="1:8" ht="20.25">
      <c r="A17" s="125"/>
      <c r="B17" s="125"/>
      <c r="C17" s="125"/>
      <c r="D17" s="125"/>
      <c r="E17" s="125"/>
      <c r="F17" s="125"/>
      <c r="G17" s="42"/>
      <c r="H17" s="7"/>
    </row>
    <row r="18" spans="1:8" ht="31.5" customHeight="1">
      <c r="A18" s="132" t="s">
        <v>87</v>
      </c>
      <c r="B18" s="132"/>
      <c r="C18" s="132"/>
      <c r="D18" s="132"/>
      <c r="E18" s="132"/>
      <c r="F18" s="132"/>
      <c r="G18" s="45"/>
      <c r="H18" s="7"/>
    </row>
    <row r="19" spans="1:8" ht="23.25" customHeight="1">
      <c r="A19" s="92"/>
      <c r="B19" s="92"/>
      <c r="C19" s="93" t="s">
        <v>16</v>
      </c>
      <c r="D19" s="92"/>
      <c r="E19" s="120"/>
      <c r="F19" s="92"/>
      <c r="G19" s="42"/>
      <c r="H19" s="7"/>
    </row>
    <row r="20" spans="1:8" ht="30.75" customHeight="1">
      <c r="A20" s="94"/>
      <c r="B20" s="95" t="s">
        <v>22</v>
      </c>
      <c r="C20" s="96">
        <v>21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8.2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98</v>
      </c>
      <c r="G23" s="97" t="s">
        <v>55</v>
      </c>
      <c r="H23" s="97" t="s">
        <v>73</v>
      </c>
    </row>
    <row r="24" spans="1:8" ht="35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5.2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35.25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8" ht="35.25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8" ht="35.25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8" ht="35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35.25" customHeight="1">
      <c r="A30" s="12">
        <v>7</v>
      </c>
      <c r="B30" s="13" t="s">
        <v>12</v>
      </c>
      <c r="C30" s="18">
        <v>148720</v>
      </c>
      <c r="D30" s="12">
        <v>0.25</v>
      </c>
      <c r="E30" s="18">
        <v>13520</v>
      </c>
      <c r="F30" s="18">
        <f t="shared" si="0"/>
        <v>40560</v>
      </c>
      <c r="G30" s="18"/>
      <c r="H30" s="18">
        <f t="shared" si="1"/>
        <v>479960</v>
      </c>
    </row>
    <row r="31" spans="1:8" ht="35.25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35.25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9" ht="35.25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9" ht="35.25" customHeight="1">
      <c r="A34" s="12">
        <v>11</v>
      </c>
      <c r="B34" s="13" t="s">
        <v>14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9" ht="35.25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9" ht="35.25" customHeight="1">
      <c r="A36" s="12"/>
      <c r="B36" s="19" t="s">
        <v>13</v>
      </c>
      <c r="C36" s="21"/>
      <c r="D36" s="116">
        <f>SUM(D24:D35)</f>
        <v>19.100000000000001</v>
      </c>
      <c r="E36" s="116"/>
      <c r="F36" s="118">
        <f>SUM(F24:F35)</f>
        <v>3391605</v>
      </c>
      <c r="G36" s="20">
        <f>SUM(G24:G35)</f>
        <v>0</v>
      </c>
      <c r="H36" s="118">
        <f>SUM(H24:H35)</f>
        <v>40133979.5</v>
      </c>
    </row>
    <row r="37" spans="1:9" ht="47.25" customHeight="1">
      <c r="A37" s="14"/>
      <c r="B37" s="14"/>
      <c r="C37" s="14"/>
      <c r="D37" s="14"/>
      <c r="E37" s="14"/>
      <c r="F37" s="14"/>
      <c r="G37" s="14"/>
      <c r="H37" s="7"/>
    </row>
    <row r="38" spans="1:9" ht="39.75" customHeight="1">
      <c r="A38" s="10"/>
      <c r="B38" s="10"/>
      <c r="C38" s="10"/>
      <c r="D38" s="10"/>
      <c r="E38" s="10"/>
      <c r="F38" s="2"/>
      <c r="G38" s="2"/>
      <c r="H38" s="7"/>
    </row>
    <row r="39" spans="1:9" ht="135" customHeight="1">
      <c r="A39" s="10"/>
      <c r="B39" s="128"/>
      <c r="C39" s="129"/>
      <c r="D39" s="129"/>
      <c r="E39" s="129"/>
      <c r="F39" s="129"/>
      <c r="G39" s="129"/>
      <c r="H39" s="129"/>
    </row>
    <row r="40" spans="1:9" ht="22.5" customHeight="1">
      <c r="A40" s="10"/>
      <c r="B40" s="29"/>
      <c r="C40" s="29"/>
      <c r="D40" s="29"/>
      <c r="E40" s="29"/>
      <c r="F40" s="29"/>
      <c r="G40" s="29"/>
      <c r="H40" s="29"/>
      <c r="I40" s="28"/>
    </row>
    <row r="41" spans="1:9" ht="20.25">
      <c r="A41" s="10"/>
      <c r="B41" s="2"/>
      <c r="C41" s="2"/>
      <c r="D41" s="2"/>
      <c r="E41" s="2"/>
      <c r="F41" s="10"/>
      <c r="G41" s="10"/>
      <c r="H41" s="28"/>
      <c r="I41" s="28"/>
    </row>
    <row r="42" spans="1:9" ht="20.25">
      <c r="A42" s="10"/>
      <c r="B42" s="2"/>
      <c r="C42" s="2"/>
      <c r="D42" s="2"/>
      <c r="E42" s="2"/>
      <c r="F42" s="10"/>
      <c r="G42" s="10"/>
      <c r="H42" s="7"/>
    </row>
    <row r="43" spans="1:9" ht="20.25">
      <c r="A43" s="10"/>
      <c r="B43" s="2"/>
      <c r="C43" s="2"/>
      <c r="D43" s="2"/>
      <c r="E43" s="2"/>
      <c r="F43" s="10"/>
      <c r="G43" s="10"/>
      <c r="H43" s="7"/>
    </row>
    <row r="44" spans="1:9" ht="20.25">
      <c r="A44" s="10"/>
      <c r="B44" s="2"/>
      <c r="C44" s="2"/>
      <c r="D44" s="2"/>
      <c r="E44" s="2"/>
      <c r="F44" s="10"/>
      <c r="G44" s="10"/>
      <c r="H44" s="7"/>
    </row>
    <row r="45" spans="1:9" ht="20.25">
      <c r="A45" s="10"/>
      <c r="B45" s="2"/>
      <c r="C45" s="2"/>
      <c r="D45" s="2"/>
      <c r="E45" s="2"/>
      <c r="F45" s="10"/>
      <c r="G45" s="10"/>
      <c r="H45" s="7"/>
    </row>
    <row r="46" spans="1:9">
      <c r="A46" s="7"/>
      <c r="B46" s="7"/>
      <c r="C46" s="7"/>
      <c r="D46" s="7"/>
      <c r="E46" s="7"/>
      <c r="F46" s="7"/>
      <c r="G46" s="7"/>
      <c r="H46" s="7"/>
    </row>
    <row r="47" spans="1:9" ht="16.5">
      <c r="A47" s="7"/>
      <c r="B47" s="7"/>
      <c r="C47" s="7"/>
      <c r="D47" s="7"/>
      <c r="E47" s="7"/>
      <c r="F47" s="3"/>
      <c r="G47" s="3"/>
      <c r="H47" s="7"/>
    </row>
    <row r="48" spans="1:9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</sheetData>
  <mergeCells count="5">
    <mergeCell ref="A15:F15"/>
    <mergeCell ref="A16:F16"/>
    <mergeCell ref="A17:F17"/>
    <mergeCell ref="A18:F18"/>
    <mergeCell ref="B39:H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I51"/>
  <sheetViews>
    <sheetView topLeftCell="A4" zoomScaleSheetLayoutView="100" workbookViewId="0">
      <selection activeCell="J34" sqref="J34"/>
    </sheetView>
  </sheetViews>
  <sheetFormatPr defaultRowHeight="15"/>
  <cols>
    <col min="1" max="1" width="7" customWidth="1"/>
    <col min="2" max="2" width="35.140625" bestFit="1" customWidth="1"/>
    <col min="3" max="3" width="21.140625" customWidth="1"/>
    <col min="4" max="4" width="18.5703125" customWidth="1"/>
    <col min="5" max="5" width="19.28515625" customWidth="1"/>
    <col min="6" max="6" width="21.42578125" customWidth="1"/>
    <col min="7" max="7" width="24.140625" hidden="1" customWidth="1"/>
    <col min="8" max="8" width="22" customWidth="1"/>
  </cols>
  <sheetData>
    <row r="1" spans="1:9" ht="20.25">
      <c r="A1" s="1"/>
      <c r="B1" s="1"/>
      <c r="C1" s="1"/>
      <c r="D1" s="1"/>
      <c r="E1" s="1"/>
      <c r="F1" s="91"/>
      <c r="G1" s="91"/>
      <c r="H1" s="104"/>
      <c r="I1" s="98"/>
    </row>
    <row r="2" spans="1:9" ht="20.25">
      <c r="A2" s="1"/>
      <c r="B2" s="1"/>
      <c r="C2" s="1"/>
      <c r="D2" s="1"/>
      <c r="E2" s="1"/>
      <c r="F2" s="91" t="s">
        <v>69</v>
      </c>
      <c r="G2" s="91"/>
      <c r="H2" s="94"/>
      <c r="I2" s="98"/>
    </row>
    <row r="3" spans="1:9" ht="20.25">
      <c r="A3" s="1"/>
      <c r="B3" s="1"/>
      <c r="C3" s="1"/>
      <c r="D3" s="1"/>
      <c r="E3" s="1"/>
      <c r="F3" s="91" t="s">
        <v>0</v>
      </c>
      <c r="G3" s="91"/>
      <c r="H3" s="94"/>
      <c r="I3" s="98"/>
    </row>
    <row r="4" spans="1:9" ht="20.25">
      <c r="A4" s="1"/>
      <c r="B4" s="1"/>
      <c r="C4" s="1"/>
      <c r="D4" s="1"/>
      <c r="E4" s="1"/>
      <c r="F4" s="91" t="s">
        <v>1</v>
      </c>
      <c r="G4" s="91"/>
      <c r="H4" s="94"/>
      <c r="I4" s="98"/>
    </row>
    <row r="5" spans="1:9" ht="20.25">
      <c r="A5" s="1"/>
      <c r="B5" s="1"/>
      <c r="C5" s="1"/>
      <c r="D5" s="1"/>
      <c r="E5" s="1"/>
      <c r="F5" s="91" t="s">
        <v>117</v>
      </c>
      <c r="G5" s="91"/>
      <c r="H5" s="94"/>
      <c r="I5" s="98"/>
    </row>
    <row r="6" spans="1:9" ht="20.25">
      <c r="A6" s="1"/>
      <c r="B6" s="1"/>
      <c r="C6" s="1"/>
      <c r="D6" s="1"/>
      <c r="E6" s="1"/>
      <c r="F6" s="91" t="s">
        <v>103</v>
      </c>
      <c r="G6" s="91"/>
      <c r="H6" s="94"/>
      <c r="I6" s="98"/>
    </row>
    <row r="7" spans="1:9" ht="20.25">
      <c r="A7" s="5"/>
      <c r="B7" s="5"/>
      <c r="C7" s="5"/>
      <c r="D7" s="7"/>
      <c r="E7" s="7"/>
      <c r="F7" s="105"/>
      <c r="G7" s="105"/>
      <c r="H7" s="104"/>
      <c r="I7" s="98"/>
    </row>
    <row r="8" spans="1:9" ht="20.25">
      <c r="A8" s="5"/>
      <c r="B8" s="5"/>
      <c r="C8" s="5"/>
      <c r="D8" s="7"/>
      <c r="E8" s="7"/>
      <c r="F8" s="80"/>
      <c r="G8" s="69"/>
      <c r="H8" s="2"/>
    </row>
    <row r="9" spans="1:9" ht="20.25">
      <c r="A9" s="5"/>
      <c r="B9" s="5"/>
      <c r="C9" s="5"/>
      <c r="D9" s="7"/>
      <c r="E9" s="7"/>
      <c r="F9" s="69"/>
      <c r="G9" s="69"/>
      <c r="H9" s="2"/>
    </row>
    <row r="10" spans="1:9" ht="20.25">
      <c r="A10" s="5"/>
      <c r="B10" s="5"/>
      <c r="C10" s="5"/>
      <c r="D10" s="7"/>
      <c r="E10" s="7"/>
      <c r="F10" s="69"/>
      <c r="G10" s="69"/>
      <c r="H10" s="2"/>
    </row>
    <row r="11" spans="1:9" ht="20.25">
      <c r="A11" s="5"/>
      <c r="B11" s="5"/>
      <c r="C11" s="5"/>
      <c r="D11" s="7"/>
      <c r="E11" s="7"/>
      <c r="F11" s="87"/>
      <c r="G11" s="69"/>
      <c r="H11" s="69"/>
    </row>
    <row r="12" spans="1:9" ht="20.25">
      <c r="A12" s="5"/>
      <c r="B12" s="5"/>
      <c r="C12" s="5"/>
      <c r="D12" s="5"/>
      <c r="E12" s="5"/>
      <c r="F12" s="69"/>
      <c r="G12" s="69"/>
      <c r="H12" s="69"/>
    </row>
    <row r="13" spans="1:9" ht="20.25">
      <c r="A13" s="5"/>
      <c r="B13" s="5"/>
      <c r="C13" s="5"/>
      <c r="D13" s="5"/>
      <c r="E13" s="5"/>
      <c r="F13" s="41"/>
      <c r="G13" s="41"/>
      <c r="H13" s="2"/>
    </row>
    <row r="14" spans="1:9" ht="20.25">
      <c r="A14" s="5"/>
      <c r="B14" s="5"/>
      <c r="C14" s="5"/>
      <c r="D14" s="5"/>
      <c r="E14" s="5"/>
      <c r="F14" s="33"/>
      <c r="G14" s="33"/>
      <c r="H14" s="32"/>
    </row>
    <row r="15" spans="1:9" ht="49.5" customHeight="1">
      <c r="A15" s="130" t="s">
        <v>2</v>
      </c>
      <c r="B15" s="130"/>
      <c r="C15" s="130"/>
      <c r="D15" s="130"/>
      <c r="E15" s="130"/>
      <c r="F15" s="130"/>
      <c r="G15" s="38"/>
      <c r="H15" s="7"/>
    </row>
    <row r="16" spans="1:9" ht="34.5" customHeight="1">
      <c r="A16" s="131" t="s">
        <v>15</v>
      </c>
      <c r="B16" s="131"/>
      <c r="C16" s="131"/>
      <c r="D16" s="131"/>
      <c r="E16" s="131"/>
      <c r="F16" s="131"/>
      <c r="G16" s="39"/>
      <c r="H16" s="7"/>
    </row>
    <row r="17" spans="1:8" ht="20.25">
      <c r="A17" s="125"/>
      <c r="B17" s="125"/>
      <c r="C17" s="125"/>
      <c r="D17" s="125"/>
      <c r="E17" s="125"/>
      <c r="F17" s="125"/>
      <c r="G17" s="37"/>
      <c r="H17" s="7"/>
    </row>
    <row r="18" spans="1:8" ht="33" customHeight="1">
      <c r="A18" s="132" t="s">
        <v>33</v>
      </c>
      <c r="B18" s="132"/>
      <c r="C18" s="132"/>
      <c r="D18" s="132"/>
      <c r="E18" s="132"/>
      <c r="F18" s="132"/>
      <c r="G18" s="40"/>
      <c r="H18" s="7"/>
    </row>
    <row r="19" spans="1:8" ht="33" customHeight="1">
      <c r="A19" s="92"/>
      <c r="B19" s="92"/>
      <c r="C19" s="93" t="s">
        <v>16</v>
      </c>
      <c r="D19" s="92"/>
      <c r="E19" s="120"/>
      <c r="F19" s="92"/>
      <c r="G19" s="37"/>
      <c r="H19" s="7"/>
    </row>
    <row r="20" spans="1:8" ht="30.75" customHeight="1">
      <c r="A20" s="94"/>
      <c r="B20" s="95" t="s">
        <v>20</v>
      </c>
      <c r="C20" s="96">
        <v>23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31.5" customHeight="1">
      <c r="A22" s="10"/>
      <c r="B22" s="2"/>
      <c r="C22" s="2"/>
      <c r="D22" s="2"/>
      <c r="E22" s="2"/>
      <c r="F22" s="2"/>
      <c r="G22" s="2"/>
      <c r="H22" s="7"/>
    </row>
    <row r="23" spans="1:8" ht="80.2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27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1.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6" si="0">SUM(C25+E25)*D25</f>
        <v>163020</v>
      </c>
      <c r="G25" s="18"/>
      <c r="H25" s="18">
        <f t="shared" ref="H25:H36" si="1">SUM(C25*D25*2)+(F25*10)</f>
        <v>1929070</v>
      </c>
    </row>
    <row r="26" spans="1:8" ht="27.75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8" ht="31.5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8" ht="31.5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8" ht="35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25.5" hidden="1" customHeight="1">
      <c r="A30" s="12"/>
      <c r="B30" s="13"/>
      <c r="C30" s="18"/>
      <c r="D30" s="12"/>
      <c r="E30" s="18">
        <v>18089</v>
      </c>
      <c r="F30" s="18">
        <f t="shared" si="0"/>
        <v>0</v>
      </c>
      <c r="G30" s="18"/>
      <c r="H30" s="18">
        <f t="shared" si="1"/>
        <v>0</v>
      </c>
    </row>
    <row r="31" spans="1:8" ht="30" customHeight="1">
      <c r="A31" s="12">
        <v>7</v>
      </c>
      <c r="B31" s="13" t="s">
        <v>12</v>
      </c>
      <c r="C31" s="18">
        <v>148720</v>
      </c>
      <c r="D31" s="12">
        <v>0.25</v>
      </c>
      <c r="E31" s="18">
        <v>13520</v>
      </c>
      <c r="F31" s="18">
        <f t="shared" si="0"/>
        <v>40560</v>
      </c>
      <c r="G31" s="18"/>
      <c r="H31" s="18">
        <f t="shared" si="1"/>
        <v>479960</v>
      </c>
    </row>
    <row r="32" spans="1:8" ht="33.75" customHeight="1">
      <c r="A32" s="12">
        <v>8</v>
      </c>
      <c r="B32" s="13" t="s">
        <v>9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9" ht="30.75" customHeight="1">
      <c r="A33" s="12">
        <v>9</v>
      </c>
      <c r="B33" s="13" t="s">
        <v>10</v>
      </c>
      <c r="C33" s="18">
        <v>148720</v>
      </c>
      <c r="D33" s="12">
        <v>1</v>
      </c>
      <c r="E33" s="18">
        <v>13520</v>
      </c>
      <c r="F33" s="18">
        <f t="shared" si="0"/>
        <v>162240</v>
      </c>
      <c r="G33" s="18"/>
      <c r="H33" s="18">
        <f t="shared" si="1"/>
        <v>1919840</v>
      </c>
    </row>
    <row r="34" spans="1:9" ht="34.5" customHeight="1">
      <c r="A34" s="12">
        <v>10</v>
      </c>
      <c r="B34" s="13" t="s">
        <v>45</v>
      </c>
      <c r="C34" s="18">
        <v>148720</v>
      </c>
      <c r="D34" s="12">
        <v>0.75</v>
      </c>
      <c r="E34" s="18">
        <v>13520</v>
      </c>
      <c r="F34" s="18">
        <f t="shared" si="0"/>
        <v>121680</v>
      </c>
      <c r="G34" s="18"/>
      <c r="H34" s="18">
        <f t="shared" si="1"/>
        <v>1439880</v>
      </c>
    </row>
    <row r="35" spans="1:9" ht="30" customHeight="1">
      <c r="A35" s="12">
        <v>11</v>
      </c>
      <c r="B35" s="13" t="s">
        <v>14</v>
      </c>
      <c r="C35" s="18">
        <v>148720</v>
      </c>
      <c r="D35" s="12">
        <v>0.5</v>
      </c>
      <c r="E35" s="18">
        <v>13520</v>
      </c>
      <c r="F35" s="18">
        <f t="shared" si="0"/>
        <v>81120</v>
      </c>
      <c r="G35" s="18"/>
      <c r="H35" s="18">
        <f t="shared" si="1"/>
        <v>959920</v>
      </c>
    </row>
    <row r="36" spans="1:9" ht="35.25" customHeight="1">
      <c r="A36" s="12">
        <v>12</v>
      </c>
      <c r="B36" s="13" t="s">
        <v>46</v>
      </c>
      <c r="C36" s="18">
        <v>148720</v>
      </c>
      <c r="D36" s="12">
        <v>1</v>
      </c>
      <c r="E36" s="18">
        <v>13520</v>
      </c>
      <c r="F36" s="18">
        <f t="shared" si="0"/>
        <v>162240</v>
      </c>
      <c r="G36" s="18"/>
      <c r="H36" s="18">
        <f t="shared" si="1"/>
        <v>1919840</v>
      </c>
    </row>
    <row r="37" spans="1:9" ht="36.75" customHeight="1">
      <c r="A37" s="12"/>
      <c r="B37" s="19" t="s">
        <v>13</v>
      </c>
      <c r="C37" s="21"/>
      <c r="D37" s="116">
        <f>SUM(D24:D36)</f>
        <v>19.350000000000001</v>
      </c>
      <c r="E37" s="116"/>
      <c r="F37" s="118">
        <f>SUM(F24:F36)</f>
        <v>3432165</v>
      </c>
      <c r="G37" s="20"/>
      <c r="H37" s="118">
        <f>SUM(H24:H36)</f>
        <v>40613939.5</v>
      </c>
    </row>
    <row r="38" spans="1:9" ht="42.75" customHeight="1">
      <c r="A38" s="14"/>
      <c r="B38" s="14"/>
      <c r="C38" s="14"/>
      <c r="D38" s="14"/>
      <c r="E38" s="14"/>
      <c r="F38" s="14"/>
      <c r="G38" s="14"/>
      <c r="H38" s="7"/>
    </row>
    <row r="39" spans="1:9" ht="56.25" customHeight="1">
      <c r="A39" s="10"/>
      <c r="B39" s="139"/>
      <c r="C39" s="140"/>
      <c r="D39" s="140"/>
      <c r="E39" s="140"/>
      <c r="F39" s="140"/>
      <c r="G39" s="140"/>
      <c r="H39" s="140"/>
    </row>
    <row r="40" spans="1:9" ht="137.25" customHeight="1">
      <c r="A40" s="128"/>
      <c r="B40" s="129"/>
      <c r="C40" s="129"/>
      <c r="D40" s="129"/>
      <c r="E40" s="129"/>
      <c r="F40" s="129"/>
      <c r="G40" s="129"/>
      <c r="H40" s="29"/>
      <c r="I40" s="28"/>
    </row>
    <row r="41" spans="1:9" ht="24" customHeight="1">
      <c r="A41" s="10"/>
      <c r="B41" s="2"/>
      <c r="C41" s="2"/>
      <c r="D41" s="2"/>
      <c r="E41" s="2"/>
      <c r="F41" s="10"/>
      <c r="G41" s="10"/>
      <c r="H41" s="28"/>
      <c r="I41" s="28"/>
    </row>
    <row r="42" spans="1:9" ht="20.25">
      <c r="A42" s="10"/>
      <c r="B42" s="2"/>
      <c r="C42" s="2"/>
      <c r="D42" s="2"/>
      <c r="E42" s="2"/>
      <c r="F42" s="10"/>
      <c r="G42" s="10"/>
      <c r="H42" s="7"/>
    </row>
    <row r="43" spans="1:9" ht="20.25">
      <c r="A43" s="10"/>
      <c r="B43" s="2"/>
      <c r="C43" s="2"/>
      <c r="D43" s="2"/>
      <c r="E43" s="2"/>
      <c r="F43" s="10"/>
      <c r="G43" s="10"/>
      <c r="H43" s="7"/>
    </row>
    <row r="44" spans="1:9" ht="20.25">
      <c r="A44" s="10"/>
      <c r="B44" s="2"/>
      <c r="C44" s="2"/>
      <c r="D44" s="2"/>
      <c r="E44" s="2"/>
      <c r="F44" s="10"/>
      <c r="G44" s="10"/>
      <c r="H44" s="7"/>
    </row>
    <row r="45" spans="1:9" ht="20.25">
      <c r="A45" s="10"/>
      <c r="B45" s="2"/>
      <c r="C45" s="2"/>
      <c r="D45" s="2"/>
      <c r="E45" s="2"/>
      <c r="F45" s="10"/>
      <c r="G45" s="10"/>
      <c r="H45" s="7"/>
    </row>
    <row r="46" spans="1:9" ht="20.25">
      <c r="A46" s="10"/>
      <c r="B46" s="2"/>
      <c r="C46" s="2"/>
      <c r="D46" s="2"/>
      <c r="E46" s="2"/>
      <c r="F46" s="10"/>
      <c r="G46" s="10"/>
      <c r="H46" s="7"/>
    </row>
    <row r="47" spans="1:9">
      <c r="A47" s="7"/>
      <c r="B47" s="7"/>
      <c r="C47" s="7"/>
      <c r="D47" s="7"/>
      <c r="E47" s="7"/>
      <c r="F47" s="7"/>
      <c r="G47" s="7"/>
      <c r="H47" s="7"/>
    </row>
    <row r="48" spans="1:9" ht="16.5">
      <c r="A48" s="7"/>
      <c r="B48" s="7"/>
      <c r="C48" s="7"/>
      <c r="D48" s="7"/>
      <c r="E48" s="7"/>
      <c r="F48" s="3"/>
      <c r="G48" s="3"/>
      <c r="H48" s="7"/>
    </row>
    <row r="49" spans="1:8" ht="16.5">
      <c r="A49" s="7"/>
      <c r="B49" s="7"/>
      <c r="C49" s="7"/>
      <c r="D49" s="7"/>
      <c r="E49" s="7"/>
      <c r="F49" s="3"/>
      <c r="G49" s="3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</sheetData>
  <mergeCells count="6">
    <mergeCell ref="A40:G40"/>
    <mergeCell ref="A15:F15"/>
    <mergeCell ref="A16:F16"/>
    <mergeCell ref="A17:F17"/>
    <mergeCell ref="A18:F18"/>
    <mergeCell ref="B39:H39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7030A0"/>
  </sheetPr>
  <dimension ref="A1:M47"/>
  <sheetViews>
    <sheetView topLeftCell="A11" zoomScaleSheetLayoutView="100" workbookViewId="0">
      <selection activeCell="H23" sqref="H23"/>
    </sheetView>
  </sheetViews>
  <sheetFormatPr defaultRowHeight="15"/>
  <cols>
    <col min="1" max="1" width="7" customWidth="1"/>
    <col min="2" max="2" width="35.140625" bestFit="1" customWidth="1"/>
    <col min="3" max="3" width="23.140625" customWidth="1"/>
    <col min="4" max="4" width="24.28515625" customWidth="1"/>
    <col min="5" max="5" width="22.85546875" customWidth="1"/>
    <col min="6" max="6" width="25" customWidth="1"/>
    <col min="7" max="7" width="29.85546875" customWidth="1"/>
  </cols>
  <sheetData>
    <row r="1" spans="1:7" ht="32.25" customHeight="1">
      <c r="F1" s="106" t="s">
        <v>89</v>
      </c>
      <c r="G1" s="107"/>
    </row>
    <row r="2" spans="1:7" ht="22.5">
      <c r="F2" s="106" t="s">
        <v>0</v>
      </c>
      <c r="G2" s="107"/>
    </row>
    <row r="3" spans="1:7" ht="22.5">
      <c r="F3" s="106" t="s">
        <v>1</v>
      </c>
      <c r="G3" s="107"/>
    </row>
    <row r="4" spans="1:7" ht="22.5">
      <c r="F4" s="141" t="s">
        <v>118</v>
      </c>
      <c r="G4" s="141"/>
    </row>
    <row r="5" spans="1:7" ht="22.5">
      <c r="F5" s="106" t="s">
        <v>102</v>
      </c>
      <c r="G5" s="107"/>
    </row>
    <row r="6" spans="1:7" ht="22.5">
      <c r="A6" s="1"/>
      <c r="B6" s="1"/>
      <c r="C6" s="1"/>
      <c r="D6" s="1"/>
      <c r="E6" s="1"/>
      <c r="F6" s="89"/>
      <c r="G6" s="84"/>
    </row>
    <row r="7" spans="1:7" ht="22.5">
      <c r="A7" s="5"/>
      <c r="B7" s="5"/>
      <c r="C7" s="5"/>
      <c r="D7" s="31"/>
      <c r="E7" s="31"/>
      <c r="F7" s="88"/>
      <c r="G7" s="83"/>
    </row>
    <row r="8" spans="1:7" ht="22.5">
      <c r="A8" s="5"/>
      <c r="B8" s="5"/>
      <c r="C8" s="5"/>
      <c r="D8" s="31" t="s">
        <v>48</v>
      </c>
      <c r="E8" s="31"/>
      <c r="F8" s="88"/>
      <c r="G8" s="84"/>
    </row>
    <row r="9" spans="1:7" ht="22.5">
      <c r="A9" s="5"/>
      <c r="B9" s="5"/>
      <c r="C9" s="5"/>
      <c r="D9" s="31"/>
      <c r="E9" s="31"/>
      <c r="F9" s="88"/>
      <c r="G9" s="84"/>
    </row>
    <row r="10" spans="1:7" ht="22.5">
      <c r="A10" s="5"/>
      <c r="B10" s="5"/>
      <c r="C10" s="5"/>
      <c r="D10" s="31"/>
      <c r="E10" s="31"/>
      <c r="F10" s="88"/>
      <c r="G10" s="84"/>
    </row>
    <row r="11" spans="1:7" ht="22.5">
      <c r="A11" s="5"/>
      <c r="B11" s="5"/>
      <c r="C11" s="5"/>
      <c r="D11" s="31"/>
      <c r="E11" s="31"/>
      <c r="F11" s="88"/>
      <c r="G11" s="84"/>
    </row>
    <row r="12" spans="1:7" ht="22.5">
      <c r="A12" s="5"/>
      <c r="B12" s="5"/>
      <c r="C12" s="5"/>
      <c r="D12" s="5"/>
      <c r="E12" s="5"/>
      <c r="F12" s="90"/>
      <c r="G12" s="88"/>
    </row>
    <row r="13" spans="1:7" ht="22.5">
      <c r="A13" s="5"/>
      <c r="B13" s="5"/>
      <c r="C13" s="5"/>
      <c r="D13" s="5"/>
      <c r="E13" s="5"/>
      <c r="F13" s="88"/>
      <c r="G13" s="88"/>
    </row>
    <row r="14" spans="1:7" ht="24.75" customHeight="1">
      <c r="A14" s="5"/>
      <c r="B14" s="5"/>
      <c r="C14" s="5"/>
      <c r="D14" s="5"/>
      <c r="E14" s="5"/>
      <c r="F14" s="6"/>
      <c r="G14" s="7"/>
    </row>
    <row r="15" spans="1:7" ht="54.75" customHeight="1">
      <c r="A15" s="130" t="s">
        <v>2</v>
      </c>
      <c r="B15" s="130"/>
      <c r="C15" s="130"/>
      <c r="D15" s="130"/>
      <c r="E15" s="130"/>
      <c r="F15" s="130"/>
      <c r="G15" s="7"/>
    </row>
    <row r="16" spans="1:7" ht="22.5">
      <c r="A16" s="131" t="s">
        <v>15</v>
      </c>
      <c r="B16" s="131"/>
      <c r="C16" s="131"/>
      <c r="D16" s="131"/>
      <c r="E16" s="131"/>
      <c r="F16" s="131"/>
      <c r="G16" s="7"/>
    </row>
    <row r="17" spans="1:7" ht="33.75" customHeight="1">
      <c r="A17" s="125"/>
      <c r="B17" s="125"/>
      <c r="C17" s="125"/>
      <c r="D17" s="125"/>
      <c r="E17" s="125"/>
      <c r="F17" s="125"/>
      <c r="G17" s="7"/>
    </row>
    <row r="18" spans="1:7" ht="48" customHeight="1">
      <c r="A18" s="132" t="s">
        <v>32</v>
      </c>
      <c r="B18" s="132"/>
      <c r="C18" s="132"/>
      <c r="D18" s="132"/>
      <c r="E18" s="132"/>
      <c r="F18" s="132"/>
      <c r="G18" s="7"/>
    </row>
    <row r="19" spans="1:7" ht="52.5" customHeight="1">
      <c r="A19" s="92"/>
      <c r="B19" s="92"/>
      <c r="C19" s="93" t="s">
        <v>16</v>
      </c>
      <c r="D19" s="92"/>
      <c r="E19" s="120"/>
      <c r="F19" s="92"/>
      <c r="G19" s="7"/>
    </row>
    <row r="20" spans="1:7" ht="30.75" customHeight="1">
      <c r="A20" s="94"/>
      <c r="B20" s="95" t="s">
        <v>20</v>
      </c>
      <c r="C20" s="96">
        <v>21</v>
      </c>
      <c r="D20" s="94"/>
      <c r="E20" s="94"/>
      <c r="F20" s="94"/>
      <c r="G20" s="7"/>
    </row>
    <row r="21" spans="1:7" ht="31.5" customHeight="1">
      <c r="A21" s="10"/>
      <c r="B21" s="2"/>
      <c r="C21" s="2"/>
      <c r="D21" s="2"/>
      <c r="E21" s="2"/>
      <c r="F21" s="2"/>
      <c r="G21" s="7"/>
    </row>
    <row r="22" spans="1:7" ht="3" hidden="1" customHeight="1">
      <c r="A22" s="10"/>
      <c r="B22" s="2"/>
      <c r="C22" s="2"/>
      <c r="D22" s="2"/>
      <c r="E22" s="2"/>
      <c r="F22" s="2"/>
      <c r="G22" s="7"/>
    </row>
    <row r="23" spans="1:7" ht="72.7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96</v>
      </c>
      <c r="G23" s="97" t="s">
        <v>80</v>
      </c>
    </row>
    <row r="24" spans="1:7" ht="35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>
        <f>SUM(C24*D24*2)+(F24*10)</f>
        <v>2568710</v>
      </c>
    </row>
    <row r="25" spans="1:7" ht="35.2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4" si="0">SUM(C25+E25)*D25</f>
        <v>163020</v>
      </c>
      <c r="G25" s="18">
        <f t="shared" ref="G25:G34" si="1">SUM(C25*D25*2)+(F25*10)</f>
        <v>1929070</v>
      </c>
    </row>
    <row r="26" spans="1:7" ht="35.25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>
        <f t="shared" si="1"/>
        <v>1929070</v>
      </c>
    </row>
    <row r="27" spans="1:7" ht="35.2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>
        <f t="shared" si="1"/>
        <v>10829817.6</v>
      </c>
    </row>
    <row r="28" spans="1:7" ht="35.25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>
        <f t="shared" si="1"/>
        <v>7679360</v>
      </c>
    </row>
    <row r="29" spans="1:7" ht="35.2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>
        <f t="shared" si="1"/>
        <v>1446802.5</v>
      </c>
    </row>
    <row r="30" spans="1:7" ht="35.2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>
        <f t="shared" si="1"/>
        <v>1919840</v>
      </c>
    </row>
    <row r="31" spans="1:7" ht="35.25" customHeight="1">
      <c r="A31" s="12">
        <v>8</v>
      </c>
      <c r="B31" s="13" t="s">
        <v>10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>
        <f t="shared" si="1"/>
        <v>1919840</v>
      </c>
    </row>
    <row r="32" spans="1:7" ht="35.25" customHeight="1">
      <c r="A32" s="12">
        <v>9</v>
      </c>
      <c r="B32" s="13" t="s">
        <v>45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>
        <f t="shared" si="1"/>
        <v>959920</v>
      </c>
    </row>
    <row r="33" spans="1:13" ht="35.25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>
        <f t="shared" si="1"/>
        <v>959920</v>
      </c>
    </row>
    <row r="34" spans="1:13" ht="35.2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>
        <f t="shared" si="1"/>
        <v>1919840</v>
      </c>
    </row>
    <row r="35" spans="1:13" ht="35.25" customHeight="1">
      <c r="A35" s="21"/>
      <c r="B35" s="19" t="s">
        <v>13</v>
      </c>
      <c r="C35" s="21"/>
      <c r="D35" s="116">
        <f>SUM(D24:D34)</f>
        <v>16.23</v>
      </c>
      <c r="E35" s="116"/>
      <c r="F35" s="118">
        <f>SUM(F24:F34)</f>
        <v>2878495.8</v>
      </c>
      <c r="G35" s="118">
        <f>SUM(G24:G34)</f>
        <v>34062190.100000001</v>
      </c>
    </row>
    <row r="36" spans="1:13" ht="39.75" customHeight="1">
      <c r="A36" s="14"/>
      <c r="B36" s="14"/>
      <c r="C36" s="14"/>
      <c r="D36" s="14"/>
      <c r="E36" s="14"/>
      <c r="F36" s="14"/>
      <c r="G36" s="7"/>
    </row>
    <row r="37" spans="1:13" ht="61.5" customHeight="1">
      <c r="A37" s="10"/>
      <c r="B37" s="81"/>
      <c r="C37" s="81"/>
      <c r="D37" s="81"/>
      <c r="E37" s="81"/>
      <c r="F37" s="81"/>
      <c r="G37" s="81"/>
    </row>
    <row r="38" spans="1:13" ht="137.25" customHeight="1">
      <c r="A38" s="10"/>
      <c r="B38" s="128"/>
      <c r="C38" s="129"/>
      <c r="D38" s="129"/>
      <c r="E38" s="129"/>
      <c r="F38" s="129"/>
      <c r="G38" s="129"/>
    </row>
    <row r="39" spans="1:13" ht="20.25">
      <c r="A39" s="10"/>
      <c r="B39" s="29"/>
      <c r="C39" s="29"/>
      <c r="D39" s="29"/>
      <c r="E39" s="29"/>
      <c r="F39" s="29"/>
      <c r="G39" s="29"/>
      <c r="H39" s="28"/>
      <c r="I39" s="28"/>
      <c r="J39" s="28"/>
      <c r="K39" s="28"/>
      <c r="L39" s="28"/>
      <c r="M39" s="28"/>
    </row>
    <row r="40" spans="1:13" ht="20.25">
      <c r="A40" s="10"/>
      <c r="B40" s="70" t="s">
        <v>67</v>
      </c>
      <c r="C40" s="2"/>
      <c r="D40" s="2"/>
      <c r="E40" s="2"/>
      <c r="F40" s="10"/>
      <c r="G40" s="28"/>
      <c r="H40" s="28"/>
      <c r="I40" s="28"/>
      <c r="J40" s="28"/>
      <c r="K40" s="28"/>
      <c r="L40" s="28"/>
      <c r="M40" s="28"/>
    </row>
    <row r="41" spans="1:13" ht="20.25">
      <c r="A41" s="10"/>
      <c r="B41" s="2"/>
      <c r="C41" s="2"/>
      <c r="D41" s="2"/>
      <c r="E41" s="2"/>
      <c r="F41" s="10"/>
      <c r="G41" s="27"/>
      <c r="H41" s="28"/>
      <c r="I41" s="28"/>
      <c r="J41" s="28"/>
      <c r="K41" s="28"/>
      <c r="L41" s="28"/>
      <c r="M41" s="28"/>
    </row>
    <row r="42" spans="1:13" ht="20.25">
      <c r="A42" s="10"/>
      <c r="B42" s="2"/>
      <c r="C42" s="2"/>
      <c r="D42" s="2"/>
      <c r="E42" s="2"/>
      <c r="F42" s="10"/>
      <c r="G42" s="7"/>
    </row>
    <row r="43" spans="1:13" ht="20.25">
      <c r="A43" s="10"/>
      <c r="B43" s="2"/>
      <c r="C43" s="2"/>
      <c r="D43" s="2"/>
      <c r="E43" s="2"/>
      <c r="F43" s="10"/>
      <c r="G43" s="7"/>
    </row>
    <row r="44" spans="1:13">
      <c r="A44" s="7"/>
      <c r="B44" s="7"/>
      <c r="C44" s="7"/>
      <c r="D44" s="7"/>
      <c r="E44" s="7"/>
      <c r="F44" s="7"/>
      <c r="G44" s="7"/>
    </row>
    <row r="45" spans="1:13" ht="16.5">
      <c r="A45" s="7"/>
      <c r="B45" s="7"/>
      <c r="C45" s="7"/>
      <c r="F45" s="3"/>
      <c r="G45" s="7"/>
    </row>
    <row r="46" spans="1:13">
      <c r="A46" s="7"/>
      <c r="B46" s="7"/>
      <c r="C46" s="7"/>
      <c r="D46" s="7"/>
      <c r="E46" s="7"/>
      <c r="F46" s="7"/>
      <c r="G46" s="7"/>
    </row>
    <row r="47" spans="1:13">
      <c r="A47" s="7"/>
      <c r="B47" s="7"/>
      <c r="C47" s="7"/>
      <c r="D47" s="7"/>
      <c r="E47" s="7"/>
      <c r="F47" s="7"/>
      <c r="G47" s="7"/>
    </row>
  </sheetData>
  <mergeCells count="6">
    <mergeCell ref="B38:G38"/>
    <mergeCell ref="F4:G4"/>
    <mergeCell ref="A15:F15"/>
    <mergeCell ref="A16:F16"/>
    <mergeCell ref="A17:F17"/>
    <mergeCell ref="A18:F18"/>
  </mergeCells>
  <pageMargins left="0.70866141732283505" right="0.70866141732283505" top="0.74803149606299202" bottom="0.74803149606299202" header="0.31496062992126" footer="0.31496062992126"/>
  <pageSetup paperSize="9" scale="5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A1:J54"/>
  <sheetViews>
    <sheetView topLeftCell="A36" zoomScaleSheetLayoutView="100" workbookViewId="0">
      <selection activeCell="J37" sqref="J37"/>
    </sheetView>
  </sheetViews>
  <sheetFormatPr defaultRowHeight="15"/>
  <cols>
    <col min="1" max="1" width="5" customWidth="1"/>
    <col min="2" max="2" width="36.5703125" customWidth="1"/>
    <col min="3" max="3" width="20.28515625" customWidth="1"/>
    <col min="4" max="4" width="18.85546875" customWidth="1"/>
    <col min="5" max="5" width="19.5703125" customWidth="1"/>
    <col min="6" max="6" width="22.5703125" customWidth="1"/>
    <col min="7" max="7" width="24.42578125" hidden="1" customWidth="1"/>
    <col min="8" max="8" width="20.5703125" customWidth="1"/>
  </cols>
  <sheetData>
    <row r="1" spans="1:10" ht="20.25">
      <c r="F1" s="36"/>
      <c r="G1" s="69"/>
      <c r="H1" s="32"/>
    </row>
    <row r="2" spans="1:10" ht="20.25">
      <c r="F2" s="91" t="s">
        <v>90</v>
      </c>
      <c r="G2" s="91"/>
      <c r="H2" s="94"/>
      <c r="I2" s="98"/>
      <c r="J2" s="98"/>
    </row>
    <row r="3" spans="1:10" ht="20.25">
      <c r="F3" s="91" t="s">
        <v>0</v>
      </c>
      <c r="G3" s="91"/>
      <c r="H3" s="94"/>
      <c r="I3" s="98"/>
      <c r="J3" s="98"/>
    </row>
    <row r="4" spans="1:10" ht="20.25">
      <c r="F4" s="91" t="s">
        <v>1</v>
      </c>
      <c r="G4" s="91"/>
      <c r="H4" s="94"/>
      <c r="I4" s="98"/>
      <c r="J4" s="98"/>
    </row>
    <row r="5" spans="1:10" ht="20.25">
      <c r="F5" s="91" t="s">
        <v>126</v>
      </c>
      <c r="G5" s="91"/>
      <c r="H5" s="94"/>
      <c r="I5" s="98"/>
      <c r="J5" s="98"/>
    </row>
    <row r="6" spans="1:10" ht="20.25">
      <c r="A6" s="1"/>
      <c r="B6" s="1"/>
      <c r="C6" s="1"/>
      <c r="D6" s="1"/>
      <c r="E6" s="1"/>
      <c r="F6" s="91" t="s">
        <v>65</v>
      </c>
      <c r="G6" s="91"/>
      <c r="H6" s="94"/>
      <c r="I6" s="98"/>
      <c r="J6" s="98"/>
    </row>
    <row r="7" spans="1:10" ht="20.25">
      <c r="A7" s="5"/>
      <c r="B7" s="5"/>
      <c r="C7" s="5"/>
      <c r="D7" s="7"/>
      <c r="E7" s="7"/>
      <c r="F7" s="36"/>
      <c r="G7" s="69"/>
      <c r="H7" s="2"/>
    </row>
    <row r="8" spans="1:10" ht="20.25">
      <c r="A8" s="5"/>
      <c r="B8" s="5"/>
      <c r="C8" s="5"/>
      <c r="D8" s="7"/>
      <c r="E8" s="7"/>
      <c r="F8" s="36"/>
      <c r="G8" s="69"/>
      <c r="H8" s="2"/>
    </row>
    <row r="9" spans="1:10" ht="20.25">
      <c r="A9" s="5"/>
      <c r="B9" s="5"/>
      <c r="C9" s="5"/>
      <c r="D9" s="7"/>
      <c r="E9" s="7"/>
      <c r="F9" s="80"/>
      <c r="G9" s="69"/>
      <c r="H9" s="2"/>
    </row>
    <row r="10" spans="1:10" ht="20.25">
      <c r="A10" s="5"/>
      <c r="B10" s="5"/>
      <c r="C10" s="5"/>
      <c r="D10" s="7"/>
      <c r="E10" s="7"/>
      <c r="F10" s="36"/>
      <c r="G10" s="69"/>
      <c r="H10" s="2"/>
    </row>
    <row r="11" spans="1:10" ht="0.75" customHeight="1">
      <c r="A11" s="5"/>
      <c r="B11" s="5"/>
      <c r="C11" s="5"/>
      <c r="D11" s="7"/>
      <c r="E11" s="7"/>
      <c r="F11" s="36"/>
      <c r="G11" s="69"/>
      <c r="H11" s="2"/>
    </row>
    <row r="12" spans="1:10" ht="0.75" hidden="1" customHeight="1">
      <c r="A12" s="5"/>
      <c r="B12" s="5"/>
      <c r="C12" s="5"/>
      <c r="D12" s="5"/>
      <c r="E12" s="5"/>
      <c r="F12" s="36"/>
      <c r="G12" s="69"/>
      <c r="H12" s="2"/>
    </row>
    <row r="13" spans="1:10" ht="20.25" hidden="1">
      <c r="A13" s="5"/>
      <c r="B13" s="5"/>
      <c r="C13" s="5"/>
      <c r="D13" s="5"/>
      <c r="E13" s="5"/>
      <c r="F13" s="69"/>
      <c r="G13" s="69"/>
      <c r="H13" s="2"/>
    </row>
    <row r="14" spans="1:10" ht="0.75" hidden="1" customHeight="1">
      <c r="A14" s="5"/>
      <c r="B14" s="5"/>
      <c r="C14" s="5"/>
      <c r="D14" s="5"/>
      <c r="E14" s="5"/>
      <c r="F14" s="6"/>
      <c r="G14" s="6"/>
      <c r="H14" s="7"/>
    </row>
    <row r="15" spans="1:10" ht="32.25" customHeight="1">
      <c r="A15" s="124" t="s">
        <v>2</v>
      </c>
      <c r="B15" s="124"/>
      <c r="C15" s="124"/>
      <c r="D15" s="124"/>
      <c r="E15" s="124"/>
      <c r="F15" s="124"/>
      <c r="G15" s="62"/>
      <c r="H15" s="7"/>
    </row>
    <row r="16" spans="1:10" ht="26.25">
      <c r="A16" s="142" t="s">
        <v>15</v>
      </c>
      <c r="B16" s="142"/>
      <c r="C16" s="142"/>
      <c r="D16" s="142"/>
      <c r="E16" s="142"/>
      <c r="F16" s="142"/>
      <c r="G16" s="63"/>
      <c r="H16" s="7"/>
    </row>
    <row r="17" spans="1:8" ht="20.25">
      <c r="A17" s="125"/>
      <c r="B17" s="125"/>
      <c r="C17" s="125"/>
      <c r="D17" s="125"/>
      <c r="E17" s="125"/>
      <c r="F17" s="125"/>
      <c r="G17" s="64"/>
      <c r="H17" s="7"/>
    </row>
    <row r="18" spans="1:8" ht="32.25" customHeight="1">
      <c r="A18" s="143" t="s">
        <v>34</v>
      </c>
      <c r="B18" s="143"/>
      <c r="C18" s="143"/>
      <c r="D18" s="143"/>
      <c r="E18" s="143"/>
      <c r="F18" s="143"/>
      <c r="G18" s="65"/>
      <c r="H18" s="7"/>
    </row>
    <row r="19" spans="1:8" ht="31.5" customHeight="1">
      <c r="A19" s="92"/>
      <c r="B19" s="92"/>
      <c r="C19" s="93" t="s">
        <v>16</v>
      </c>
      <c r="D19" s="92"/>
      <c r="E19" s="120"/>
      <c r="F19" s="92"/>
      <c r="G19" s="64"/>
      <c r="H19" s="7"/>
    </row>
    <row r="20" spans="1:8" ht="20.25">
      <c r="A20" s="94"/>
      <c r="B20" s="95" t="s">
        <v>20</v>
      </c>
      <c r="C20" s="96">
        <v>28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9" customHeight="1">
      <c r="A22" s="10"/>
      <c r="B22" s="2"/>
      <c r="C22" s="2"/>
      <c r="D22" s="2"/>
      <c r="E22" s="2"/>
      <c r="F22" s="2"/>
      <c r="G22" s="2"/>
      <c r="H22" s="7"/>
    </row>
    <row r="23" spans="1:8" ht="87.7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98</v>
      </c>
      <c r="G23" s="97" t="s">
        <v>55</v>
      </c>
      <c r="H23" s="97" t="s">
        <v>74</v>
      </c>
    </row>
    <row r="24" spans="1:8" ht="39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6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39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8" ht="39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8" ht="33.75" customHeight="1">
      <c r="A28" s="12">
        <v>6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</row>
    <row r="29" spans="1:8" ht="39" customHeight="1">
      <c r="A29" s="12">
        <v>7</v>
      </c>
      <c r="B29" s="13" t="s">
        <v>12</v>
      </c>
      <c r="C29" s="18">
        <v>148720</v>
      </c>
      <c r="D29" s="12">
        <v>0.25</v>
      </c>
      <c r="E29" s="18">
        <v>13520</v>
      </c>
      <c r="F29" s="18">
        <f t="shared" si="0"/>
        <v>40560</v>
      </c>
      <c r="G29" s="18"/>
      <c r="H29" s="18">
        <f t="shared" si="1"/>
        <v>479960</v>
      </c>
    </row>
    <row r="30" spans="1:8" ht="39" customHeight="1">
      <c r="A30" s="12">
        <v>8</v>
      </c>
      <c r="B30" s="13" t="s">
        <v>8</v>
      </c>
      <c r="C30" s="18">
        <v>149435</v>
      </c>
      <c r="D30" s="12">
        <v>1</v>
      </c>
      <c r="E30" s="18">
        <v>13585</v>
      </c>
      <c r="F30" s="18">
        <f t="shared" si="0"/>
        <v>163020</v>
      </c>
      <c r="G30" s="18"/>
      <c r="H30" s="18">
        <f t="shared" si="1"/>
        <v>1929070</v>
      </c>
    </row>
    <row r="31" spans="1:8" ht="33.75" customHeight="1">
      <c r="A31" s="12">
        <v>9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33" customHeight="1">
      <c r="A32" s="12">
        <v>10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34.5" customHeight="1">
      <c r="A33" s="12">
        <v>11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5.25" customHeight="1">
      <c r="A34" s="12">
        <v>12</v>
      </c>
      <c r="B34" s="13" t="s">
        <v>45</v>
      </c>
      <c r="C34" s="18">
        <v>148720</v>
      </c>
      <c r="D34" s="12">
        <v>0.75</v>
      </c>
      <c r="E34" s="18">
        <v>13520</v>
      </c>
      <c r="F34" s="18">
        <f t="shared" si="0"/>
        <v>121680</v>
      </c>
      <c r="G34" s="18"/>
      <c r="H34" s="18">
        <f t="shared" si="1"/>
        <v>1439880</v>
      </c>
    </row>
    <row r="35" spans="1:8" ht="36.75" customHeight="1">
      <c r="A35" s="12">
        <v>13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6.75" customHeight="1">
      <c r="A36" s="116"/>
      <c r="B36" s="117" t="s">
        <v>13</v>
      </c>
      <c r="C36" s="118"/>
      <c r="D36" s="116">
        <f>SUM(D24:D35)</f>
        <v>19.350000000000001</v>
      </c>
      <c r="E36" s="116"/>
      <c r="F36" s="118">
        <f>SUM(F24:F35)</f>
        <v>3432165</v>
      </c>
      <c r="G36" s="118">
        <f t="shared" ref="G36" si="2">SUM(G24:G35)</f>
        <v>0</v>
      </c>
      <c r="H36" s="118">
        <f>SUM(H24:H35)</f>
        <v>40613939.5</v>
      </c>
    </row>
    <row r="37" spans="1:8" ht="36.75" customHeight="1">
      <c r="A37" s="21"/>
      <c r="B37" s="19" t="s">
        <v>114</v>
      </c>
      <c r="C37" s="18">
        <v>187260</v>
      </c>
      <c r="D37" s="21">
        <v>2.34</v>
      </c>
      <c r="E37" s="21"/>
      <c r="F37" s="18">
        <f t="shared" ref="F37:F39" si="3">SUM(C37*D37)</f>
        <v>438188.39999999997</v>
      </c>
      <c r="G37" s="20"/>
      <c r="H37" s="18">
        <f t="shared" ref="H37:H40" si="4">+F37*12</f>
        <v>5258260.8</v>
      </c>
    </row>
    <row r="38" spans="1:8" ht="36.75" customHeight="1">
      <c r="A38" s="21"/>
      <c r="B38" s="19" t="s">
        <v>115</v>
      </c>
      <c r="C38" s="18">
        <v>149435</v>
      </c>
      <c r="D38" s="21">
        <v>0.5</v>
      </c>
      <c r="E38" s="21"/>
      <c r="F38" s="18">
        <f t="shared" si="3"/>
        <v>74717.5</v>
      </c>
      <c r="G38" s="20"/>
      <c r="H38" s="18">
        <f t="shared" si="4"/>
        <v>896610</v>
      </c>
    </row>
    <row r="39" spans="1:8" ht="52.5" customHeight="1">
      <c r="A39" s="21"/>
      <c r="B39" s="19" t="s">
        <v>116</v>
      </c>
      <c r="C39" s="18">
        <v>148720</v>
      </c>
      <c r="D39" s="21">
        <v>2.6</v>
      </c>
      <c r="E39" s="21"/>
      <c r="F39" s="18">
        <f t="shared" si="3"/>
        <v>386672</v>
      </c>
      <c r="G39" s="20"/>
      <c r="H39" s="18">
        <f t="shared" si="4"/>
        <v>4640064</v>
      </c>
    </row>
    <row r="40" spans="1:8" ht="52.5" customHeight="1">
      <c r="A40" s="21"/>
      <c r="B40" s="19" t="s">
        <v>128</v>
      </c>
      <c r="C40" s="18"/>
      <c r="D40" s="21"/>
      <c r="E40" s="18"/>
      <c r="F40" s="18">
        <v>31350</v>
      </c>
      <c r="G40" s="20"/>
      <c r="H40" s="18">
        <f t="shared" si="4"/>
        <v>376200</v>
      </c>
    </row>
    <row r="41" spans="1:8" ht="38.25" customHeight="1">
      <c r="A41" s="119"/>
      <c r="B41" s="117" t="s">
        <v>13</v>
      </c>
      <c r="C41" s="116"/>
      <c r="D41" s="116">
        <f>SUM(D36:D39)</f>
        <v>24.790000000000003</v>
      </c>
      <c r="E41" s="116"/>
      <c r="F41" s="118">
        <f>SUM(F36:F40)</f>
        <v>4363092.9000000004</v>
      </c>
      <c r="G41" s="118">
        <f>SUM(G36:G39)</f>
        <v>0</v>
      </c>
      <c r="H41" s="118">
        <f>SUM(H36:H40)</f>
        <v>51785074.299999997</v>
      </c>
    </row>
    <row r="42" spans="1:8" ht="41.25" customHeight="1">
      <c r="A42" s="14"/>
      <c r="B42" s="14"/>
      <c r="C42" s="14"/>
      <c r="D42" s="14"/>
      <c r="E42" s="14"/>
      <c r="F42" s="14"/>
      <c r="G42" s="14"/>
      <c r="H42" s="7"/>
    </row>
    <row r="43" spans="1:8" ht="50.25" customHeight="1">
      <c r="A43" s="10"/>
      <c r="B43" s="82"/>
      <c r="C43" s="82"/>
      <c r="D43" s="82"/>
      <c r="E43" s="82"/>
      <c r="F43" s="83"/>
      <c r="G43" s="83"/>
      <c r="H43" s="84"/>
    </row>
    <row r="44" spans="1:8" ht="138" customHeight="1">
      <c r="A44" s="34"/>
      <c r="B44" s="128"/>
      <c r="C44" s="129"/>
      <c r="D44" s="129"/>
      <c r="E44" s="129"/>
      <c r="F44" s="129"/>
      <c r="G44" s="129"/>
      <c r="H44" s="129"/>
    </row>
    <row r="45" spans="1:8" ht="23.25" customHeight="1">
      <c r="A45" s="10"/>
      <c r="B45" s="122"/>
      <c r="C45" s="123"/>
      <c r="D45" s="123"/>
      <c r="E45" s="123"/>
      <c r="F45" s="123"/>
      <c r="G45" s="123"/>
      <c r="H45" s="123"/>
    </row>
    <row r="46" spans="1:8" ht="20.25">
      <c r="A46" s="10"/>
      <c r="B46" s="122"/>
      <c r="C46" s="123"/>
      <c r="D46" s="123"/>
      <c r="E46" s="123"/>
      <c r="F46" s="123"/>
      <c r="G46" s="123"/>
      <c r="H46" s="123"/>
    </row>
    <row r="47" spans="1:8" ht="20.25">
      <c r="A47" s="10"/>
      <c r="B47" s="122"/>
      <c r="C47" s="123"/>
      <c r="D47" s="123"/>
      <c r="E47" s="123"/>
      <c r="F47" s="123"/>
      <c r="G47" s="123"/>
      <c r="H47" s="123"/>
    </row>
    <row r="48" spans="1:8" ht="20.25">
      <c r="A48" s="10"/>
      <c r="B48" s="122"/>
      <c r="C48" s="123"/>
      <c r="D48" s="123"/>
      <c r="E48" s="123"/>
      <c r="F48" s="123"/>
      <c r="G48" s="123"/>
      <c r="H48" s="123"/>
    </row>
    <row r="49" spans="1:8" ht="20.25">
      <c r="A49" s="10"/>
      <c r="B49" s="2"/>
      <c r="C49" s="2"/>
      <c r="D49" s="2"/>
      <c r="E49" s="2"/>
      <c r="F49" s="10"/>
      <c r="G49" s="10"/>
      <c r="H49" s="7"/>
    </row>
    <row r="50" spans="1:8" ht="20.25">
      <c r="A50" s="10"/>
      <c r="B50" s="2"/>
      <c r="C50" s="2"/>
      <c r="D50" s="2"/>
      <c r="E50" s="2"/>
      <c r="F50" s="10"/>
      <c r="G50" s="10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 ht="16.5">
      <c r="A52" s="7"/>
      <c r="B52" s="7"/>
      <c r="C52" s="7"/>
      <c r="D52" s="7"/>
      <c r="E52" s="7"/>
      <c r="F52" s="3"/>
      <c r="G52" s="3"/>
      <c r="H52" s="7"/>
    </row>
    <row r="53" spans="1:8" ht="16.5">
      <c r="A53" s="7"/>
      <c r="B53" s="7"/>
      <c r="C53" s="7"/>
      <c r="D53" s="7"/>
      <c r="E53" s="7"/>
      <c r="F53" s="3"/>
      <c r="G53" s="3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</sheetData>
  <mergeCells count="9">
    <mergeCell ref="B45:H45"/>
    <mergeCell ref="B46:H46"/>
    <mergeCell ref="B47:H47"/>
    <mergeCell ref="B48:H48"/>
    <mergeCell ref="A15:F15"/>
    <mergeCell ref="A16:F16"/>
    <mergeCell ref="A17:F17"/>
    <mergeCell ref="A18:F18"/>
    <mergeCell ref="B44:H44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7030A0"/>
  </sheetPr>
  <dimension ref="A1:J54"/>
  <sheetViews>
    <sheetView tabSelected="1" view="pageBreakPreview" topLeftCell="A31" zoomScaleSheetLayoutView="100" workbookViewId="0">
      <selection activeCell="I28" sqref="I28"/>
    </sheetView>
  </sheetViews>
  <sheetFormatPr defaultRowHeight="15"/>
  <cols>
    <col min="1" max="1" width="7" customWidth="1"/>
    <col min="2" max="2" width="41.140625" customWidth="1"/>
    <col min="3" max="3" width="20.7109375" customWidth="1"/>
    <col min="4" max="4" width="17.85546875" customWidth="1"/>
    <col min="5" max="5" width="17.28515625" customWidth="1"/>
    <col min="6" max="6" width="22" customWidth="1"/>
    <col min="7" max="7" width="23.7109375" hidden="1" customWidth="1"/>
    <col min="8" max="8" width="18.140625" customWidth="1"/>
    <col min="10" max="10" width="9.85546875" bestFit="1" customWidth="1"/>
  </cols>
  <sheetData>
    <row r="1" spans="1:10" ht="18.75">
      <c r="F1" s="31"/>
      <c r="G1" s="31"/>
    </row>
    <row r="2" spans="1:10" ht="20.25">
      <c r="D2" s="98"/>
      <c r="E2" s="98"/>
      <c r="F2" s="91" t="s">
        <v>68</v>
      </c>
      <c r="G2" s="91"/>
      <c r="H2" s="91"/>
      <c r="I2" s="98"/>
      <c r="J2" s="98"/>
    </row>
    <row r="3" spans="1:10" ht="20.25">
      <c r="D3" s="98"/>
      <c r="E3" s="98"/>
      <c r="F3" s="91" t="s">
        <v>0</v>
      </c>
      <c r="G3" s="91"/>
      <c r="H3" s="91"/>
      <c r="I3" s="98"/>
      <c r="J3" s="98"/>
    </row>
    <row r="4" spans="1:10" ht="20.25">
      <c r="D4" s="98"/>
      <c r="E4" s="98"/>
      <c r="F4" s="91" t="s">
        <v>1</v>
      </c>
      <c r="G4" s="91"/>
      <c r="H4" s="91"/>
      <c r="I4" s="98"/>
      <c r="J4" s="98"/>
    </row>
    <row r="5" spans="1:10" ht="20.25">
      <c r="D5" s="98"/>
      <c r="E5" s="98"/>
      <c r="F5" s="91" t="s">
        <v>127</v>
      </c>
      <c r="G5" s="91"/>
      <c r="H5" s="94"/>
      <c r="I5" s="98"/>
      <c r="J5" s="98"/>
    </row>
    <row r="6" spans="1:10" ht="20.25">
      <c r="A6" s="5"/>
      <c r="B6" s="5"/>
      <c r="C6" s="5"/>
      <c r="D6" s="1"/>
      <c r="E6" s="1"/>
      <c r="F6" s="91" t="s">
        <v>103</v>
      </c>
      <c r="G6" s="91"/>
      <c r="H6" s="91"/>
      <c r="I6" s="98"/>
      <c r="J6" s="98"/>
    </row>
    <row r="7" spans="1:10" ht="20.25">
      <c r="A7" s="5"/>
      <c r="B7" s="5"/>
      <c r="C7" s="5"/>
      <c r="D7" s="98"/>
      <c r="E7" s="98"/>
      <c r="F7" s="91"/>
      <c r="G7" s="91"/>
      <c r="H7" s="94"/>
      <c r="I7" s="98"/>
      <c r="J7" s="98"/>
    </row>
    <row r="8" spans="1:10" ht="20.25">
      <c r="A8" s="5"/>
      <c r="B8" s="5"/>
      <c r="C8" s="5"/>
      <c r="D8" s="7"/>
      <c r="E8" s="7"/>
      <c r="F8" s="35"/>
      <c r="G8" s="69"/>
      <c r="H8" s="2"/>
    </row>
    <row r="9" spans="1:10" ht="20.25">
      <c r="A9" s="5"/>
      <c r="B9" s="5"/>
      <c r="C9" s="5"/>
      <c r="D9" s="7"/>
      <c r="E9" s="7"/>
      <c r="F9" s="69"/>
      <c r="G9" s="69"/>
      <c r="H9" s="2"/>
    </row>
    <row r="10" spans="1:10" ht="20.25">
      <c r="A10" s="5"/>
      <c r="B10" s="5"/>
      <c r="C10" s="5"/>
      <c r="D10" s="7"/>
      <c r="E10" s="7"/>
      <c r="F10" s="35"/>
      <c r="G10" s="69"/>
      <c r="H10" s="2"/>
    </row>
    <row r="11" spans="1:10" ht="20.25">
      <c r="A11" s="5"/>
      <c r="B11" s="5"/>
      <c r="C11" s="5"/>
      <c r="D11" s="7"/>
      <c r="E11" s="7"/>
      <c r="F11" s="35"/>
      <c r="G11" s="69"/>
      <c r="H11" s="2"/>
    </row>
    <row r="12" spans="1:10" ht="20.25">
      <c r="A12" s="5"/>
      <c r="B12" s="5"/>
      <c r="C12" s="5"/>
      <c r="D12" s="5"/>
      <c r="E12" s="5"/>
      <c r="F12" s="35"/>
      <c r="G12" s="69"/>
      <c r="H12" s="2"/>
    </row>
    <row r="13" spans="1:10" ht="20.25">
      <c r="A13" s="5"/>
      <c r="B13" s="5"/>
      <c r="C13" s="5"/>
      <c r="D13" s="5"/>
      <c r="E13" s="5"/>
      <c r="F13" s="69"/>
      <c r="G13" s="69"/>
      <c r="H13" s="2"/>
    </row>
    <row r="14" spans="1:10" ht="17.25">
      <c r="A14" s="5"/>
      <c r="B14" s="5"/>
      <c r="C14" s="5"/>
      <c r="D14" s="5"/>
      <c r="E14" s="5"/>
      <c r="F14" s="6"/>
      <c r="G14" s="6"/>
      <c r="H14" s="7"/>
    </row>
    <row r="15" spans="1:10" ht="44.25" customHeight="1">
      <c r="A15" s="130" t="s">
        <v>2</v>
      </c>
      <c r="B15" s="130"/>
      <c r="C15" s="130"/>
      <c r="D15" s="130"/>
      <c r="E15" s="130"/>
      <c r="F15" s="130"/>
      <c r="G15" s="66"/>
      <c r="H15" s="7"/>
    </row>
    <row r="16" spans="1:10" ht="28.5" customHeight="1">
      <c r="A16" s="131" t="s">
        <v>15</v>
      </c>
      <c r="B16" s="131"/>
      <c r="C16" s="131"/>
      <c r="D16" s="131"/>
      <c r="E16" s="131"/>
      <c r="F16" s="131"/>
      <c r="G16" s="67"/>
      <c r="H16" s="7"/>
    </row>
    <row r="17" spans="1:10" ht="20.25">
      <c r="A17" s="125"/>
      <c r="B17" s="125"/>
      <c r="C17" s="125"/>
      <c r="D17" s="125"/>
      <c r="E17" s="125"/>
      <c r="F17" s="125"/>
      <c r="G17" s="64"/>
      <c r="H17" s="7"/>
    </row>
    <row r="18" spans="1:10" ht="27" customHeight="1">
      <c r="A18" s="132" t="s">
        <v>30</v>
      </c>
      <c r="B18" s="132"/>
      <c r="C18" s="132"/>
      <c r="D18" s="132"/>
      <c r="E18" s="132"/>
      <c r="F18" s="132"/>
      <c r="G18" s="68"/>
      <c r="H18" s="7"/>
    </row>
    <row r="19" spans="1:10" ht="20.25">
      <c r="A19" s="92"/>
      <c r="B19" s="92"/>
      <c r="C19" s="93" t="s">
        <v>16</v>
      </c>
      <c r="D19" s="92"/>
      <c r="E19" s="120"/>
      <c r="F19" s="92"/>
      <c r="G19" s="64"/>
      <c r="H19" s="7"/>
    </row>
    <row r="20" spans="1:10" ht="25.5" customHeight="1">
      <c r="A20" s="94"/>
      <c r="B20" s="95" t="s">
        <v>20</v>
      </c>
      <c r="C20" s="96">
        <v>25</v>
      </c>
      <c r="D20" s="94"/>
      <c r="E20" s="94"/>
      <c r="F20" s="94"/>
      <c r="G20" s="2"/>
      <c r="H20" s="7"/>
    </row>
    <row r="21" spans="1:10" ht="20.25">
      <c r="A21" s="95"/>
      <c r="B21" s="94"/>
      <c r="C21" s="94"/>
      <c r="D21" s="94"/>
      <c r="E21" s="94"/>
      <c r="F21" s="94"/>
      <c r="G21" s="2"/>
      <c r="H21" s="7"/>
    </row>
    <row r="22" spans="1:10" ht="20.25">
      <c r="A22" s="10"/>
      <c r="B22" s="2"/>
      <c r="C22" s="2"/>
      <c r="D22" s="2"/>
      <c r="E22" s="2"/>
      <c r="F22" s="2"/>
      <c r="G22" s="2"/>
      <c r="H22" s="7"/>
    </row>
    <row r="23" spans="1:10" ht="8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79</v>
      </c>
    </row>
    <row r="24" spans="1:10" ht="34.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10" ht="37.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10" ht="34.5" customHeight="1">
      <c r="A26" s="12">
        <v>3</v>
      </c>
      <c r="B26" s="13" t="s">
        <v>7</v>
      </c>
      <c r="C26" s="18">
        <v>149435</v>
      </c>
      <c r="D26" s="12">
        <v>1.25</v>
      </c>
      <c r="E26" s="18">
        <v>13585</v>
      </c>
      <c r="F26" s="18">
        <f t="shared" si="0"/>
        <v>203775</v>
      </c>
      <c r="G26" s="18"/>
      <c r="H26" s="18">
        <f t="shared" si="1"/>
        <v>2411337.5</v>
      </c>
    </row>
    <row r="27" spans="1:10" ht="33" customHeight="1">
      <c r="A27" s="12">
        <v>4</v>
      </c>
      <c r="B27" s="13" t="s">
        <v>5</v>
      </c>
      <c r="C27" s="18">
        <v>187260</v>
      </c>
      <c r="D27" s="12">
        <v>5.6</v>
      </c>
      <c r="E27" s="18">
        <v>17025</v>
      </c>
      <c r="F27" s="18">
        <f t="shared" si="0"/>
        <v>1143996</v>
      </c>
      <c r="G27" s="18"/>
      <c r="H27" s="18">
        <f t="shared" si="1"/>
        <v>13537272</v>
      </c>
    </row>
    <row r="28" spans="1:10" ht="27" customHeight="1">
      <c r="A28" s="12">
        <v>5</v>
      </c>
      <c r="B28" s="13" t="s">
        <v>6</v>
      </c>
      <c r="C28" s="18">
        <v>148720</v>
      </c>
      <c r="D28" s="12">
        <v>5</v>
      </c>
      <c r="E28" s="18">
        <v>13520</v>
      </c>
      <c r="F28" s="18">
        <f t="shared" si="0"/>
        <v>811200</v>
      </c>
      <c r="G28" s="18"/>
      <c r="H28" s="18">
        <f t="shared" si="1"/>
        <v>9599200</v>
      </c>
      <c r="J28" s="30"/>
    </row>
    <row r="29" spans="1:10" ht="31.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10" ht="27.75" customHeight="1">
      <c r="A30" s="12">
        <v>7</v>
      </c>
      <c r="B30" s="13" t="s">
        <v>12</v>
      </c>
      <c r="C30" s="18">
        <v>148720</v>
      </c>
      <c r="D30" s="12">
        <v>0.25</v>
      </c>
      <c r="E30" s="18">
        <v>13520</v>
      </c>
      <c r="F30" s="18">
        <f t="shared" si="0"/>
        <v>40560</v>
      </c>
      <c r="G30" s="18"/>
      <c r="H30" s="18">
        <f t="shared" si="1"/>
        <v>479960</v>
      </c>
    </row>
    <row r="31" spans="1:10" ht="29.25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10" ht="29.25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27.75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27.75" customHeight="1">
      <c r="A34" s="12">
        <v>11</v>
      </c>
      <c r="B34" s="13" t="s">
        <v>45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30.75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0.75" customHeight="1">
      <c r="A36" s="12"/>
      <c r="B36" s="117" t="s">
        <v>13</v>
      </c>
      <c r="C36" s="20"/>
      <c r="D36" s="21">
        <f>SUM(D24:D35)</f>
        <v>19.600000000000001</v>
      </c>
      <c r="E36" s="21"/>
      <c r="F36" s="20">
        <f>SUM(F24:F35)</f>
        <v>3472725</v>
      </c>
      <c r="G36" s="20"/>
      <c r="H36" s="20">
        <f>SUM(H24:H35)</f>
        <v>41093899.5</v>
      </c>
    </row>
    <row r="37" spans="1:8" ht="42" customHeight="1">
      <c r="A37" s="12"/>
      <c r="B37" s="19" t="s">
        <v>114</v>
      </c>
      <c r="C37" s="18">
        <v>187260</v>
      </c>
      <c r="D37" s="21">
        <v>2.34</v>
      </c>
      <c r="E37" s="21"/>
      <c r="F37" s="18">
        <f t="shared" ref="F37:F39" si="2">SUM(C37*D37)</f>
        <v>438188.39999999997</v>
      </c>
      <c r="G37" s="18"/>
      <c r="H37" s="18">
        <f t="shared" ref="H37:H39" si="3">SUM(F37*12)</f>
        <v>5258260.8</v>
      </c>
    </row>
    <row r="38" spans="1:8" ht="42" customHeight="1">
      <c r="A38" s="12"/>
      <c r="B38" s="19" t="s">
        <v>115</v>
      </c>
      <c r="C38" s="18">
        <v>149435</v>
      </c>
      <c r="D38" s="21">
        <v>0.5</v>
      </c>
      <c r="E38" s="21"/>
      <c r="F38" s="18">
        <f t="shared" si="2"/>
        <v>74717.5</v>
      </c>
      <c r="G38" s="18"/>
      <c r="H38" s="18">
        <f t="shared" si="3"/>
        <v>896610</v>
      </c>
    </row>
    <row r="39" spans="1:8" ht="40.5" customHeight="1">
      <c r="A39" s="12"/>
      <c r="B39" s="19" t="s">
        <v>116</v>
      </c>
      <c r="C39" s="18">
        <v>148720</v>
      </c>
      <c r="D39" s="21">
        <v>2.6</v>
      </c>
      <c r="E39" s="21"/>
      <c r="F39" s="18">
        <f t="shared" si="2"/>
        <v>386672</v>
      </c>
      <c r="G39" s="18"/>
      <c r="H39" s="18">
        <f t="shared" si="3"/>
        <v>4640064</v>
      </c>
    </row>
    <row r="40" spans="1:8" ht="34.5" customHeight="1">
      <c r="A40" s="12"/>
      <c r="B40" s="19" t="s">
        <v>13</v>
      </c>
      <c r="C40" s="21"/>
      <c r="D40" s="21">
        <f>SUM(D36:D39)</f>
        <v>25.040000000000003</v>
      </c>
      <c r="E40" s="21"/>
      <c r="F40" s="20">
        <f>SUM(F36:F39)</f>
        <v>4372302.9000000004</v>
      </c>
      <c r="G40" s="20">
        <f t="shared" ref="G40:H40" si="4">SUM(G36:G39)</f>
        <v>0</v>
      </c>
      <c r="H40" s="20">
        <f t="shared" si="4"/>
        <v>51888834.299999997</v>
      </c>
    </row>
    <row r="41" spans="1:8" ht="26.25" customHeight="1">
      <c r="A41" s="14"/>
      <c r="B41" s="14"/>
      <c r="C41" s="14"/>
      <c r="D41" s="14"/>
      <c r="E41" s="14"/>
      <c r="F41" s="14"/>
      <c r="G41" s="14"/>
      <c r="H41" s="7"/>
    </row>
    <row r="42" spans="1:8" ht="44.25" customHeight="1">
      <c r="A42" s="10"/>
      <c r="B42" s="10"/>
      <c r="C42" s="10"/>
      <c r="D42" s="10"/>
      <c r="E42" s="10"/>
      <c r="F42" s="2"/>
      <c r="G42" s="2"/>
      <c r="H42" s="7"/>
    </row>
    <row r="43" spans="1:8" ht="135" customHeight="1">
      <c r="A43" s="10"/>
      <c r="B43" s="128"/>
      <c r="C43" s="129"/>
      <c r="D43" s="129"/>
      <c r="E43" s="129"/>
      <c r="F43" s="129"/>
      <c r="G43" s="129"/>
      <c r="H43" s="129"/>
    </row>
    <row r="44" spans="1:8" ht="37.5" customHeight="1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 ht="20.25">
      <c r="A46" s="10"/>
      <c r="B46" s="2"/>
      <c r="C46" s="2"/>
      <c r="D46" s="2"/>
      <c r="E46" s="2"/>
      <c r="F46" s="10"/>
      <c r="G46" s="10"/>
      <c r="H46" s="7"/>
    </row>
    <row r="47" spans="1:8" ht="20.25">
      <c r="A47" s="10"/>
      <c r="B47" s="2"/>
      <c r="C47" s="2"/>
      <c r="D47" s="2"/>
      <c r="E47" s="2"/>
      <c r="F47" s="10"/>
      <c r="G47" s="10"/>
      <c r="H47" s="7"/>
    </row>
    <row r="48" spans="1:8" ht="20.25">
      <c r="A48" s="10"/>
      <c r="B48" s="2"/>
      <c r="C48" s="2"/>
      <c r="D48" s="2"/>
      <c r="E48" s="2"/>
      <c r="F48" s="10"/>
      <c r="G48" s="10"/>
      <c r="H48" s="7"/>
    </row>
    <row r="49" spans="1:8" ht="20.25">
      <c r="A49" s="10"/>
      <c r="B49" s="2"/>
      <c r="C49" s="2"/>
      <c r="D49" s="2"/>
      <c r="E49" s="2"/>
      <c r="F49" s="10"/>
      <c r="G49" s="10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 ht="16.5">
      <c r="A51" s="7"/>
      <c r="B51" s="7"/>
      <c r="C51" s="7"/>
      <c r="D51" s="7"/>
      <c r="E51" s="7"/>
      <c r="F51" s="3"/>
      <c r="G51" s="3"/>
      <c r="H51" s="7"/>
    </row>
    <row r="52" spans="1:8" ht="16.5">
      <c r="A52" s="7"/>
      <c r="B52" s="7"/>
      <c r="C52" s="7"/>
      <c r="D52" s="7"/>
      <c r="E52" s="7"/>
      <c r="F52" s="3"/>
      <c r="G52" s="3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</sheetData>
  <mergeCells count="5">
    <mergeCell ref="A15:F15"/>
    <mergeCell ref="A16:F16"/>
    <mergeCell ref="A17:F17"/>
    <mergeCell ref="A18:F18"/>
    <mergeCell ref="B43:H43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48"/>
  <sheetViews>
    <sheetView view="pageBreakPreview" topLeftCell="A17" zoomScaleSheetLayoutView="100" workbookViewId="0">
      <selection activeCell="I35" sqref="I35"/>
    </sheetView>
  </sheetViews>
  <sheetFormatPr defaultRowHeight="15"/>
  <cols>
    <col min="1" max="1" width="7" customWidth="1"/>
    <col min="2" max="2" width="36.7109375" customWidth="1"/>
    <col min="3" max="3" width="24.85546875" customWidth="1"/>
    <col min="4" max="4" width="20.7109375" customWidth="1"/>
    <col min="5" max="5" width="22.140625" customWidth="1"/>
    <col min="6" max="6" width="23.85546875" customWidth="1"/>
    <col min="7" max="7" width="23.85546875" hidden="1" customWidth="1"/>
    <col min="8" max="8" width="22" customWidth="1"/>
  </cols>
  <sheetData>
    <row r="1" spans="1:8" ht="20.25">
      <c r="F1" s="77"/>
      <c r="G1" s="77"/>
      <c r="H1" s="32"/>
    </row>
    <row r="2" spans="1:8" ht="20.25">
      <c r="F2" s="91" t="s">
        <v>91</v>
      </c>
      <c r="G2" s="91"/>
      <c r="H2" s="94"/>
    </row>
    <row r="3" spans="1:8" ht="20.25">
      <c r="F3" s="91" t="s">
        <v>0</v>
      </c>
      <c r="G3" s="91"/>
      <c r="H3" s="94"/>
    </row>
    <row r="4" spans="1:8" ht="20.25">
      <c r="F4" s="91" t="s">
        <v>1</v>
      </c>
      <c r="G4" s="91"/>
      <c r="H4" s="94"/>
    </row>
    <row r="5" spans="1:8" ht="20.25">
      <c r="F5" s="91" t="s">
        <v>117</v>
      </c>
      <c r="G5" s="91"/>
      <c r="H5" s="94"/>
    </row>
    <row r="6" spans="1:8" ht="20.25">
      <c r="A6" s="1"/>
      <c r="B6" s="1"/>
      <c r="C6" s="1"/>
      <c r="D6" s="1"/>
      <c r="E6" s="1"/>
      <c r="F6" s="91" t="s">
        <v>94</v>
      </c>
      <c r="G6" s="91"/>
      <c r="H6" s="94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77"/>
      <c r="G8" s="77"/>
      <c r="H8" s="2"/>
    </row>
    <row r="9" spans="1:8" ht="20.25">
      <c r="A9" s="5"/>
      <c r="B9" s="5"/>
      <c r="C9" s="5"/>
      <c r="D9" s="7"/>
      <c r="E9" s="7"/>
      <c r="F9" s="80"/>
      <c r="G9" s="77"/>
      <c r="H9" s="77"/>
    </row>
    <row r="10" spans="1:8" ht="20.25">
      <c r="A10" s="5"/>
      <c r="B10" s="5"/>
      <c r="C10" s="5"/>
      <c r="D10" s="7"/>
      <c r="E10" s="7"/>
      <c r="F10" s="77"/>
      <c r="G10" s="77"/>
      <c r="H10" s="77"/>
    </row>
    <row r="11" spans="1:8" ht="20.25">
      <c r="A11" s="5"/>
      <c r="B11" s="5"/>
      <c r="C11" s="5"/>
      <c r="D11" s="7"/>
      <c r="E11" s="7"/>
      <c r="F11" s="77"/>
      <c r="G11" s="77"/>
      <c r="H11" s="77"/>
    </row>
    <row r="12" spans="1:8" ht="20.25">
      <c r="A12" s="5"/>
      <c r="B12" s="5"/>
      <c r="C12" s="5"/>
      <c r="D12" s="5"/>
      <c r="E12" s="5"/>
      <c r="F12" s="77"/>
      <c r="G12" s="77"/>
      <c r="H12" s="77"/>
    </row>
    <row r="13" spans="1:8" ht="20.25">
      <c r="A13" s="5"/>
      <c r="B13" s="5"/>
      <c r="C13" s="5"/>
      <c r="D13" s="5"/>
      <c r="E13" s="5"/>
      <c r="F13" s="77"/>
      <c r="G13" s="77"/>
      <c r="H13" s="77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56.25" customHeight="1">
      <c r="A15" s="130" t="s">
        <v>2</v>
      </c>
      <c r="B15" s="130"/>
      <c r="C15" s="130"/>
      <c r="D15" s="130"/>
      <c r="E15" s="130"/>
      <c r="F15" s="130"/>
      <c r="G15" s="71"/>
      <c r="H15" s="7"/>
    </row>
    <row r="16" spans="1:8" ht="34.5" customHeight="1">
      <c r="A16" s="131" t="s">
        <v>15</v>
      </c>
      <c r="B16" s="131"/>
      <c r="C16" s="131"/>
      <c r="D16" s="131"/>
      <c r="E16" s="131"/>
      <c r="F16" s="131"/>
      <c r="G16" s="72"/>
      <c r="H16" s="7"/>
    </row>
    <row r="17" spans="1:8" ht="20.25">
      <c r="A17" s="125"/>
      <c r="B17" s="125"/>
      <c r="C17" s="125"/>
      <c r="D17" s="125"/>
      <c r="E17" s="125"/>
      <c r="F17" s="125"/>
      <c r="G17" s="73"/>
      <c r="H17" s="7"/>
    </row>
    <row r="18" spans="1:8" ht="30.75" customHeight="1">
      <c r="A18" s="132" t="s">
        <v>26</v>
      </c>
      <c r="B18" s="132"/>
      <c r="C18" s="132"/>
      <c r="D18" s="132"/>
      <c r="E18" s="132"/>
      <c r="F18" s="132"/>
      <c r="G18" s="74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73"/>
      <c r="H19" s="7"/>
    </row>
    <row r="20" spans="1:8" ht="35.25" customHeight="1">
      <c r="A20" s="94"/>
      <c r="B20" s="95" t="s">
        <v>22</v>
      </c>
      <c r="C20" s="96">
        <v>18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7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98</v>
      </c>
      <c r="G23" s="97" t="s">
        <v>55</v>
      </c>
      <c r="H23" s="97" t="s">
        <v>74</v>
      </c>
    </row>
    <row r="24" spans="1:8" ht="46.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1.25" customHeight="1">
      <c r="A25" s="12">
        <v>2</v>
      </c>
      <c r="B25" s="13" t="s">
        <v>11</v>
      </c>
      <c r="C25" s="18">
        <v>149435</v>
      </c>
      <c r="D25" s="12">
        <v>0.5</v>
      </c>
      <c r="E25" s="18">
        <v>13585</v>
      </c>
      <c r="F25" s="18">
        <f t="shared" ref="F25:F34" si="0">SUM(C25+E25)*D25</f>
        <v>81510</v>
      </c>
      <c r="G25" s="18"/>
      <c r="H25" s="18">
        <f t="shared" ref="H25:H34" si="1">SUM(C25*D25*2)+(F25*10)</f>
        <v>964535</v>
      </c>
    </row>
    <row r="26" spans="1:8" ht="46.5" customHeight="1">
      <c r="A26" s="12">
        <v>3</v>
      </c>
      <c r="B26" s="13" t="s">
        <v>7</v>
      </c>
      <c r="C26" s="18">
        <v>149435</v>
      </c>
      <c r="D26" s="12">
        <v>0.75</v>
      </c>
      <c r="E26" s="18">
        <v>13585</v>
      </c>
      <c r="F26" s="18">
        <f t="shared" si="0"/>
        <v>122265</v>
      </c>
      <c r="G26" s="18"/>
      <c r="H26" s="18">
        <f t="shared" si="1"/>
        <v>1446802.5</v>
      </c>
    </row>
    <row r="27" spans="1:8" ht="40.5" customHeight="1">
      <c r="A27" s="12">
        <v>4</v>
      </c>
      <c r="B27" s="13" t="s">
        <v>5</v>
      </c>
      <c r="C27" s="18">
        <v>187260</v>
      </c>
      <c r="D27" s="12">
        <v>3.36</v>
      </c>
      <c r="E27" s="18">
        <v>17025</v>
      </c>
      <c r="F27" s="18">
        <f t="shared" si="0"/>
        <v>686397.6</v>
      </c>
      <c r="G27" s="18"/>
      <c r="H27" s="18">
        <f t="shared" si="1"/>
        <v>8122363.2000000002</v>
      </c>
    </row>
    <row r="28" spans="1:8" ht="45" customHeight="1">
      <c r="A28" s="12">
        <v>5</v>
      </c>
      <c r="B28" s="13" t="s">
        <v>6</v>
      </c>
      <c r="C28" s="18">
        <v>148720</v>
      </c>
      <c r="D28" s="12">
        <v>3</v>
      </c>
      <c r="E28" s="18">
        <v>13520</v>
      </c>
      <c r="F28" s="18">
        <f t="shared" si="0"/>
        <v>486720</v>
      </c>
      <c r="G28" s="18"/>
      <c r="H28" s="18">
        <f t="shared" si="1"/>
        <v>5759520</v>
      </c>
    </row>
    <row r="29" spans="1:8" ht="44.2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40.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44.25" customHeight="1">
      <c r="A31" s="12">
        <v>8</v>
      </c>
      <c r="B31" s="13" t="s">
        <v>10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41.25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48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4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46.5" customHeight="1">
      <c r="A35" s="12"/>
      <c r="B35" s="19" t="s">
        <v>13</v>
      </c>
      <c r="C35" s="21"/>
      <c r="D35" s="116">
        <f>SUM(D24:D34)</f>
        <v>12.86</v>
      </c>
      <c r="E35" s="116"/>
      <c r="F35" s="118">
        <f>SUM(F24:F34)</f>
        <v>2284071.6</v>
      </c>
      <c r="G35" s="20"/>
      <c r="H35" s="118">
        <f>SUM(H24:H34)</f>
        <v>27028173.199999999</v>
      </c>
    </row>
    <row r="36" spans="1:8" ht="25.5" customHeight="1">
      <c r="A36" s="14"/>
      <c r="B36" s="14"/>
      <c r="C36" s="14"/>
      <c r="D36" s="14"/>
      <c r="E36" s="14"/>
      <c r="F36" s="14"/>
      <c r="G36" s="14"/>
      <c r="H36" s="7"/>
    </row>
    <row r="37" spans="1:8" ht="60.75" customHeight="1">
      <c r="A37" s="82"/>
      <c r="B37" s="82"/>
      <c r="C37" s="82"/>
      <c r="D37" s="82"/>
      <c r="E37" s="82"/>
      <c r="F37" s="83"/>
      <c r="G37" s="83"/>
      <c r="H37" s="84"/>
    </row>
    <row r="38" spans="1:8" ht="111" hidden="1" customHeight="1">
      <c r="A38" s="82"/>
      <c r="B38" s="82"/>
      <c r="C38" s="82"/>
      <c r="D38" s="82"/>
      <c r="E38" s="82"/>
      <c r="F38" s="83"/>
      <c r="G38" s="83"/>
      <c r="H38" s="84"/>
    </row>
    <row r="39" spans="1:8" ht="141.75" customHeight="1">
      <c r="A39" s="34"/>
      <c r="B39" s="128"/>
      <c r="C39" s="129"/>
      <c r="D39" s="129"/>
      <c r="E39" s="129"/>
      <c r="F39" s="129"/>
      <c r="G39" s="129"/>
      <c r="H39" s="129"/>
    </row>
    <row r="40" spans="1:8" ht="20.25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5">
    <mergeCell ref="A15:F15"/>
    <mergeCell ref="A16:F16"/>
    <mergeCell ref="A17:F17"/>
    <mergeCell ref="A18:F18"/>
    <mergeCell ref="B39:H39"/>
  </mergeCells>
  <pageMargins left="0.70866141732283505" right="0.70866141732283505" top="0.74803149606299202" bottom="0.74803149606299202" header="0.31496062992126" footer="0.31496062992126"/>
  <pageSetup paperSize="9" scale="5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J48"/>
  <sheetViews>
    <sheetView view="pageBreakPreview" topLeftCell="A22" zoomScaleSheetLayoutView="100" workbookViewId="0">
      <selection activeCell="J34" sqref="J34"/>
    </sheetView>
  </sheetViews>
  <sheetFormatPr defaultRowHeight="15"/>
  <cols>
    <col min="1" max="1" width="7" customWidth="1"/>
    <col min="2" max="2" width="35.140625" bestFit="1" customWidth="1"/>
    <col min="3" max="3" width="21.7109375" customWidth="1"/>
    <col min="4" max="4" width="19.28515625" customWidth="1"/>
    <col min="5" max="5" width="18.7109375" customWidth="1"/>
    <col min="6" max="6" width="20.7109375" customWidth="1"/>
    <col min="7" max="7" width="23.5703125" hidden="1" customWidth="1"/>
    <col min="8" max="8" width="22.140625" customWidth="1"/>
  </cols>
  <sheetData>
    <row r="1" spans="1:10" ht="20.25">
      <c r="F1" s="91"/>
      <c r="G1" s="91"/>
      <c r="H1" s="91"/>
      <c r="I1" s="108"/>
      <c r="J1" s="98"/>
    </row>
    <row r="2" spans="1:10" ht="20.25">
      <c r="F2" s="91" t="s">
        <v>84</v>
      </c>
      <c r="G2" s="91"/>
      <c r="H2" s="91"/>
      <c r="I2" s="108"/>
      <c r="J2" s="98"/>
    </row>
    <row r="3" spans="1:10" ht="20.25">
      <c r="F3" s="91" t="s">
        <v>0</v>
      </c>
      <c r="G3" s="91"/>
      <c r="H3" s="91"/>
      <c r="I3" s="108"/>
      <c r="J3" s="98"/>
    </row>
    <row r="4" spans="1:10" ht="20.25">
      <c r="F4" s="91" t="s">
        <v>1</v>
      </c>
      <c r="G4" s="91"/>
      <c r="H4" s="91"/>
      <c r="I4" s="108"/>
      <c r="J4" s="98"/>
    </row>
    <row r="5" spans="1:10" ht="20.25">
      <c r="F5" s="91" t="s">
        <v>118</v>
      </c>
      <c r="G5" s="91"/>
      <c r="H5" s="91"/>
      <c r="I5" s="108"/>
      <c r="J5" s="98"/>
    </row>
    <row r="6" spans="1:10" ht="20.25">
      <c r="A6" s="5"/>
      <c r="B6" s="5"/>
      <c r="C6" s="5"/>
      <c r="D6" s="5"/>
      <c r="E6" s="5"/>
      <c r="F6" s="91" t="s">
        <v>95</v>
      </c>
      <c r="G6" s="91"/>
      <c r="H6" s="91"/>
      <c r="I6" s="98"/>
      <c r="J6" s="98"/>
    </row>
    <row r="7" spans="1:10" ht="20.25">
      <c r="A7" s="5"/>
      <c r="B7" s="5"/>
      <c r="C7" s="5"/>
      <c r="D7" s="7"/>
      <c r="E7" s="7"/>
      <c r="F7" s="105"/>
      <c r="G7" s="105"/>
      <c r="H7" s="104"/>
      <c r="I7" s="98"/>
      <c r="J7" s="98"/>
    </row>
    <row r="8" spans="1:10" ht="20.25">
      <c r="A8" s="5"/>
      <c r="B8" s="5"/>
      <c r="C8" s="5"/>
      <c r="D8" s="7"/>
      <c r="E8" s="7"/>
      <c r="F8" s="77"/>
      <c r="G8" s="77"/>
      <c r="H8" s="2"/>
    </row>
    <row r="9" spans="1:10" ht="20.25">
      <c r="A9" s="5"/>
      <c r="B9" s="5"/>
      <c r="C9" s="5"/>
      <c r="D9" s="7"/>
      <c r="E9" s="7"/>
      <c r="F9" s="80"/>
      <c r="G9" s="77"/>
      <c r="H9" s="2"/>
    </row>
    <row r="10" spans="1:10" ht="20.25">
      <c r="A10" s="5"/>
      <c r="B10" s="5"/>
      <c r="C10" s="5"/>
      <c r="D10" s="7"/>
      <c r="E10" s="7"/>
      <c r="F10" s="77"/>
      <c r="G10" s="77"/>
      <c r="H10" s="2"/>
    </row>
    <row r="11" spans="1:10" ht="20.25">
      <c r="A11" s="5"/>
      <c r="B11" s="5"/>
      <c r="C11" s="5"/>
      <c r="D11" s="7"/>
      <c r="E11" s="7"/>
      <c r="F11" s="77"/>
      <c r="G11" s="77"/>
      <c r="H11" s="2"/>
    </row>
    <row r="12" spans="1:10" ht="20.25">
      <c r="A12" s="5"/>
      <c r="B12" s="5"/>
      <c r="C12" s="5"/>
      <c r="D12" s="5"/>
      <c r="E12" s="5"/>
      <c r="F12" s="77"/>
      <c r="G12" s="77"/>
      <c r="H12" s="2"/>
    </row>
    <row r="13" spans="1:10" ht="20.25">
      <c r="A13" s="5"/>
      <c r="B13" s="5"/>
      <c r="C13" s="5"/>
      <c r="D13" s="5"/>
      <c r="E13" s="5"/>
      <c r="F13" s="77"/>
      <c r="G13" s="77"/>
      <c r="H13" s="2"/>
    </row>
    <row r="14" spans="1:10" ht="20.25">
      <c r="A14" s="1"/>
      <c r="B14" s="1"/>
      <c r="C14" s="1"/>
      <c r="D14" s="1"/>
      <c r="E14" s="1"/>
      <c r="F14" s="105"/>
      <c r="G14" s="33"/>
      <c r="H14" s="32"/>
    </row>
    <row r="15" spans="1:10" ht="46.5" customHeight="1">
      <c r="A15" s="130" t="s">
        <v>2</v>
      </c>
      <c r="B15" s="130"/>
      <c r="C15" s="130"/>
      <c r="D15" s="130"/>
      <c r="E15" s="130"/>
      <c r="F15" s="130"/>
      <c r="G15" s="71"/>
      <c r="H15" s="7"/>
    </row>
    <row r="16" spans="1:10" ht="28.5" customHeight="1">
      <c r="A16" s="131" t="s">
        <v>15</v>
      </c>
      <c r="B16" s="131"/>
      <c r="C16" s="131"/>
      <c r="D16" s="131"/>
      <c r="E16" s="131"/>
      <c r="F16" s="131"/>
      <c r="G16" s="72"/>
      <c r="H16" s="7"/>
    </row>
    <row r="17" spans="1:8" ht="20.25">
      <c r="A17" s="125"/>
      <c r="B17" s="125"/>
      <c r="C17" s="125"/>
      <c r="D17" s="125"/>
      <c r="E17" s="125"/>
      <c r="F17" s="125"/>
      <c r="G17" s="73"/>
      <c r="H17" s="7"/>
    </row>
    <row r="18" spans="1:8" ht="33.75" customHeight="1">
      <c r="A18" s="132" t="s">
        <v>83</v>
      </c>
      <c r="B18" s="132"/>
      <c r="C18" s="132"/>
      <c r="D18" s="132"/>
      <c r="E18" s="132"/>
      <c r="F18" s="132"/>
      <c r="G18" s="74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73"/>
      <c r="H19" s="7"/>
    </row>
    <row r="20" spans="1:8" ht="20.25">
      <c r="A20" s="94"/>
      <c r="B20" s="95" t="s">
        <v>20</v>
      </c>
      <c r="C20" s="96">
        <v>21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8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96</v>
      </c>
      <c r="G23" s="97" t="s">
        <v>55</v>
      </c>
      <c r="H23" s="97" t="s">
        <v>76</v>
      </c>
    </row>
    <row r="24" spans="1:8" ht="38.25" customHeight="1">
      <c r="A24" s="12">
        <v>1</v>
      </c>
      <c r="B24" s="13" t="s">
        <v>25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1.25" customHeight="1">
      <c r="A25" s="12">
        <v>2</v>
      </c>
      <c r="B25" s="13" t="s">
        <v>11</v>
      </c>
      <c r="C25" s="18">
        <v>149435</v>
      </c>
      <c r="D25" s="12">
        <v>0.5</v>
      </c>
      <c r="E25" s="18">
        <v>13585</v>
      </c>
      <c r="F25" s="18">
        <f t="shared" ref="F25:F34" si="0">SUM(C25+E25)*D25</f>
        <v>81510</v>
      </c>
      <c r="G25" s="18"/>
      <c r="H25" s="18">
        <f t="shared" ref="H25:H34" si="1">SUM(C25*D25*2)+(F25*10)</f>
        <v>964535</v>
      </c>
    </row>
    <row r="26" spans="1:8" ht="42" customHeight="1">
      <c r="A26" s="12">
        <v>3</v>
      </c>
      <c r="B26" s="13" t="s">
        <v>7</v>
      </c>
      <c r="C26" s="18">
        <v>149435</v>
      </c>
      <c r="D26" s="12">
        <v>0.75</v>
      </c>
      <c r="E26" s="18">
        <v>13585</v>
      </c>
      <c r="F26" s="18">
        <f t="shared" si="0"/>
        <v>122265</v>
      </c>
      <c r="G26" s="18"/>
      <c r="H26" s="18">
        <f t="shared" si="1"/>
        <v>1446802.5</v>
      </c>
    </row>
    <row r="27" spans="1:8" ht="39" customHeight="1">
      <c r="A27" s="12">
        <v>4</v>
      </c>
      <c r="B27" s="13" t="s">
        <v>5</v>
      </c>
      <c r="C27" s="18">
        <v>187260</v>
      </c>
      <c r="D27" s="12">
        <v>3.36</v>
      </c>
      <c r="E27" s="18">
        <v>17025</v>
      </c>
      <c r="F27" s="18">
        <f t="shared" si="0"/>
        <v>686397.6</v>
      </c>
      <c r="G27" s="18"/>
      <c r="H27" s="18">
        <f t="shared" si="1"/>
        <v>8122363.2000000002</v>
      </c>
    </row>
    <row r="28" spans="1:8" ht="42.75" customHeight="1">
      <c r="A28" s="12">
        <v>5</v>
      </c>
      <c r="B28" s="13" t="s">
        <v>6</v>
      </c>
      <c r="C28" s="18">
        <v>148720</v>
      </c>
      <c r="D28" s="12">
        <v>3</v>
      </c>
      <c r="E28" s="18">
        <v>13520</v>
      </c>
      <c r="F28" s="18">
        <f t="shared" si="0"/>
        <v>486720</v>
      </c>
      <c r="G28" s="18"/>
      <c r="H28" s="18">
        <f t="shared" si="1"/>
        <v>5759520</v>
      </c>
    </row>
    <row r="29" spans="1:8" ht="42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38.2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9" customHeight="1">
      <c r="A31" s="12">
        <v>8</v>
      </c>
      <c r="B31" s="13" t="s">
        <v>31</v>
      </c>
      <c r="C31" s="18">
        <v>148720</v>
      </c>
      <c r="D31" s="12">
        <v>0.5</v>
      </c>
      <c r="E31" s="18">
        <v>13520</v>
      </c>
      <c r="F31" s="18">
        <f t="shared" si="0"/>
        <v>81120</v>
      </c>
      <c r="G31" s="18"/>
      <c r="H31" s="18">
        <f t="shared" si="1"/>
        <v>959920</v>
      </c>
    </row>
    <row r="32" spans="1:8" ht="33.75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35.25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41.2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35.25" customHeight="1">
      <c r="A35" s="21"/>
      <c r="B35" s="19" t="s">
        <v>13</v>
      </c>
      <c r="C35" s="20"/>
      <c r="D35" s="116">
        <f>SUM(D24:D34)</f>
        <v>12.86</v>
      </c>
      <c r="E35" s="116"/>
      <c r="F35" s="118">
        <f>SUM(F24:F34)</f>
        <v>2284071.6</v>
      </c>
      <c r="G35" s="20"/>
      <c r="H35" s="118">
        <f>SUM(H24:H34)</f>
        <v>27028173.199999999</v>
      </c>
    </row>
    <row r="36" spans="1:8" ht="27" customHeight="1">
      <c r="A36" s="14"/>
      <c r="B36" s="14"/>
      <c r="C36" s="14"/>
      <c r="D36" s="14"/>
      <c r="E36" s="14"/>
      <c r="F36" s="14"/>
      <c r="G36" s="14"/>
      <c r="H36" s="7"/>
    </row>
    <row r="37" spans="1:8" ht="20.25">
      <c r="A37" s="10"/>
      <c r="B37" s="10"/>
      <c r="C37" s="10"/>
      <c r="D37" s="10"/>
      <c r="E37" s="10"/>
      <c r="F37" s="2"/>
      <c r="G37" s="2"/>
      <c r="H37" s="7"/>
    </row>
    <row r="38" spans="1:8" ht="9.75" customHeight="1">
      <c r="A38" s="10"/>
      <c r="B38" s="10"/>
      <c r="C38" s="10"/>
      <c r="D38" s="10"/>
      <c r="E38" s="10"/>
      <c r="F38" s="2"/>
      <c r="G38" s="2"/>
      <c r="H38" s="7"/>
    </row>
    <row r="39" spans="1:8" ht="36.75" hidden="1" customHeight="1">
      <c r="A39" s="10"/>
      <c r="B39" s="10"/>
      <c r="C39" s="10"/>
      <c r="D39" s="10"/>
      <c r="E39" s="10"/>
      <c r="F39" s="2"/>
      <c r="G39" s="2"/>
      <c r="H39" s="7"/>
    </row>
    <row r="40" spans="1:8" ht="135" customHeight="1">
      <c r="A40" s="10"/>
      <c r="B40" s="128"/>
      <c r="C40" s="129"/>
      <c r="D40" s="129"/>
      <c r="E40" s="129"/>
      <c r="F40" s="129"/>
      <c r="G40" s="129"/>
      <c r="H40" s="129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5">
    <mergeCell ref="A15:F15"/>
    <mergeCell ref="A16:F16"/>
    <mergeCell ref="A17:F17"/>
    <mergeCell ref="A18:F18"/>
    <mergeCell ref="B40:H40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H50"/>
  <sheetViews>
    <sheetView view="pageBreakPreview" topLeftCell="A27" zoomScaleSheetLayoutView="100" workbookViewId="0">
      <selection activeCell="J24" sqref="J24"/>
    </sheetView>
  </sheetViews>
  <sheetFormatPr defaultRowHeight="15"/>
  <cols>
    <col min="1" max="1" width="7" customWidth="1"/>
    <col min="2" max="2" width="35.140625" bestFit="1" customWidth="1"/>
    <col min="3" max="3" width="23.140625" customWidth="1"/>
    <col min="4" max="5" width="21.28515625" customWidth="1"/>
    <col min="6" max="6" width="24.140625" customWidth="1"/>
    <col min="7" max="7" width="24.140625" hidden="1" customWidth="1"/>
    <col min="8" max="8" width="25.28515625" customWidth="1"/>
  </cols>
  <sheetData>
    <row r="1" spans="1:8" ht="18.75">
      <c r="F1" s="31"/>
      <c r="G1" s="31"/>
    </row>
    <row r="2" spans="1:8" ht="20.25">
      <c r="A2" s="5"/>
      <c r="B2" s="5"/>
      <c r="C2" s="5"/>
      <c r="D2" s="2"/>
      <c r="E2" s="2"/>
      <c r="F2" s="91" t="s">
        <v>66</v>
      </c>
      <c r="G2" s="91"/>
      <c r="H2" s="91"/>
    </row>
    <row r="3" spans="1:8" ht="20.25">
      <c r="A3" s="5"/>
      <c r="B3" s="5"/>
      <c r="C3" s="5"/>
      <c r="D3" s="2"/>
      <c r="E3" s="2"/>
      <c r="F3" s="91" t="s">
        <v>0</v>
      </c>
      <c r="G3" s="91"/>
      <c r="H3" s="91"/>
    </row>
    <row r="4" spans="1:8" ht="20.25">
      <c r="A4" s="5"/>
      <c r="B4" s="5"/>
      <c r="C4" s="5"/>
      <c r="D4" s="2"/>
      <c r="E4" s="2"/>
      <c r="F4" s="91" t="s">
        <v>1</v>
      </c>
      <c r="G4" s="91"/>
      <c r="H4" s="91"/>
    </row>
    <row r="5" spans="1:8" ht="20.25">
      <c r="A5" s="5"/>
      <c r="B5" s="5"/>
      <c r="C5" s="5"/>
      <c r="D5" s="2"/>
      <c r="E5" s="2"/>
      <c r="F5" s="91" t="s">
        <v>118</v>
      </c>
      <c r="G5" s="91"/>
      <c r="H5" s="91"/>
    </row>
    <row r="6" spans="1:8" ht="20.25">
      <c r="A6" s="5"/>
      <c r="B6" s="5"/>
      <c r="C6" s="5"/>
      <c r="D6" s="2"/>
      <c r="E6" s="2"/>
      <c r="F6" s="91" t="s">
        <v>94</v>
      </c>
      <c r="G6" s="91"/>
      <c r="H6" s="91"/>
    </row>
    <row r="7" spans="1:8" ht="20.25">
      <c r="A7" s="5"/>
      <c r="B7" s="5"/>
      <c r="C7" s="5"/>
      <c r="D7" s="2"/>
      <c r="E7" s="2"/>
      <c r="F7" s="58"/>
      <c r="G7" s="58"/>
      <c r="H7" s="32"/>
    </row>
    <row r="8" spans="1:8" ht="20.25">
      <c r="A8" s="5"/>
      <c r="B8" s="5"/>
      <c r="C8" s="5"/>
      <c r="D8" s="2"/>
      <c r="E8" s="2"/>
      <c r="F8" s="58"/>
      <c r="G8" s="58"/>
      <c r="H8" s="32"/>
    </row>
    <row r="9" spans="1:8" ht="20.25">
      <c r="A9" s="5"/>
      <c r="B9" s="5"/>
      <c r="C9" s="5"/>
      <c r="D9" s="2"/>
      <c r="E9" s="2"/>
      <c r="F9" s="77"/>
      <c r="G9" s="69"/>
      <c r="H9" s="69"/>
    </row>
    <row r="10" spans="1:8" ht="20.25">
      <c r="A10" s="5"/>
      <c r="B10" s="5"/>
      <c r="C10" s="5"/>
      <c r="D10" s="2"/>
      <c r="E10" s="2"/>
      <c r="F10" s="69"/>
      <c r="G10" s="69"/>
      <c r="H10" s="69"/>
    </row>
    <row r="11" spans="1:8" ht="20.25">
      <c r="A11" s="5"/>
      <c r="B11" s="5"/>
      <c r="C11" s="5"/>
      <c r="D11" s="32"/>
      <c r="E11" s="32"/>
      <c r="F11" s="69"/>
      <c r="G11" s="69"/>
      <c r="H11" s="69"/>
    </row>
    <row r="12" spans="1:8" ht="20.25">
      <c r="A12" s="5"/>
      <c r="B12" s="5"/>
      <c r="C12" s="5"/>
      <c r="D12" s="32"/>
      <c r="E12" s="32"/>
      <c r="F12" s="69"/>
      <c r="G12" s="69"/>
      <c r="H12" s="69"/>
    </row>
    <row r="13" spans="1:8" ht="20.25">
      <c r="A13" s="5"/>
      <c r="B13" s="5"/>
      <c r="C13" s="5"/>
      <c r="D13" s="32"/>
      <c r="E13" s="32"/>
      <c r="F13" s="69"/>
      <c r="G13" s="69"/>
      <c r="H13" s="69"/>
    </row>
    <row r="14" spans="1:8" ht="20.25">
      <c r="A14" s="1"/>
      <c r="B14" s="1"/>
      <c r="C14" s="1"/>
      <c r="D14" s="104"/>
      <c r="E14" s="104"/>
      <c r="F14" s="91"/>
      <c r="G14" s="69"/>
      <c r="H14" s="32"/>
    </row>
    <row r="15" spans="1:8" ht="56.25" customHeight="1">
      <c r="A15" s="130" t="s">
        <v>2</v>
      </c>
      <c r="B15" s="130"/>
      <c r="C15" s="130"/>
      <c r="D15" s="130"/>
      <c r="E15" s="130"/>
      <c r="F15" s="130"/>
      <c r="G15" s="54"/>
      <c r="H15" s="7"/>
    </row>
    <row r="16" spans="1:8" ht="31.5" customHeight="1">
      <c r="A16" s="131" t="s">
        <v>15</v>
      </c>
      <c r="B16" s="131"/>
      <c r="C16" s="131"/>
      <c r="D16" s="131"/>
      <c r="E16" s="131"/>
      <c r="F16" s="131"/>
      <c r="G16" s="55"/>
      <c r="H16" s="7"/>
    </row>
    <row r="17" spans="1:8" ht="20.25">
      <c r="A17" s="125"/>
      <c r="B17" s="125"/>
      <c r="C17" s="125"/>
      <c r="D17" s="125"/>
      <c r="E17" s="125"/>
      <c r="F17" s="125"/>
      <c r="G17" s="56"/>
      <c r="H17" s="7"/>
    </row>
    <row r="18" spans="1:8" ht="28.5" customHeight="1">
      <c r="A18" s="132" t="s">
        <v>71</v>
      </c>
      <c r="B18" s="132"/>
      <c r="C18" s="132"/>
      <c r="D18" s="132"/>
      <c r="E18" s="132"/>
      <c r="F18" s="132"/>
      <c r="G18" s="57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6"/>
      <c r="H19" s="7"/>
    </row>
    <row r="20" spans="1:8" ht="20.25">
      <c r="A20" s="94"/>
      <c r="B20" s="95" t="s">
        <v>22</v>
      </c>
      <c r="C20" s="96">
        <v>18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8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98</v>
      </c>
      <c r="G23" s="97" t="s">
        <v>55</v>
      </c>
      <c r="H23" s="97" t="s">
        <v>74</v>
      </c>
    </row>
    <row r="24" spans="1:8" ht="39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6" customHeight="1">
      <c r="A25" s="12">
        <v>2</v>
      </c>
      <c r="B25" s="13" t="s">
        <v>11</v>
      </c>
      <c r="C25" s="18">
        <v>149435</v>
      </c>
      <c r="D25" s="12">
        <v>0.5</v>
      </c>
      <c r="E25" s="18">
        <v>13585</v>
      </c>
      <c r="F25" s="18">
        <f t="shared" ref="F25:F35" si="0">SUM(C25+E25)*D25</f>
        <v>81510</v>
      </c>
      <c r="G25" s="18"/>
      <c r="H25" s="18">
        <f t="shared" ref="H25:H35" si="1">SUM(C25*D25*2)+(F25*10)</f>
        <v>964535</v>
      </c>
    </row>
    <row r="26" spans="1:8" ht="39" customHeight="1">
      <c r="A26" s="12">
        <v>3</v>
      </c>
      <c r="B26" s="13" t="s">
        <v>7</v>
      </c>
      <c r="C26" s="18">
        <v>149435</v>
      </c>
      <c r="D26" s="12">
        <v>0.75</v>
      </c>
      <c r="E26" s="18">
        <v>13585</v>
      </c>
      <c r="F26" s="18">
        <f t="shared" si="0"/>
        <v>122265</v>
      </c>
      <c r="G26" s="18"/>
      <c r="H26" s="18">
        <f t="shared" si="1"/>
        <v>1446802.5</v>
      </c>
    </row>
    <row r="27" spans="1:8" ht="37.5" customHeight="1">
      <c r="A27" s="12">
        <v>4</v>
      </c>
      <c r="B27" s="13" t="s">
        <v>5</v>
      </c>
      <c r="C27" s="18">
        <v>187260</v>
      </c>
      <c r="D27" s="12">
        <v>3.36</v>
      </c>
      <c r="E27" s="18">
        <v>17025</v>
      </c>
      <c r="F27" s="18">
        <f t="shared" si="0"/>
        <v>686397.6</v>
      </c>
      <c r="G27" s="18"/>
      <c r="H27" s="18">
        <f t="shared" si="1"/>
        <v>8122363.2000000002</v>
      </c>
    </row>
    <row r="28" spans="1:8" ht="33" customHeight="1">
      <c r="A28" s="12">
        <v>5</v>
      </c>
      <c r="B28" s="13" t="s">
        <v>6</v>
      </c>
      <c r="C28" s="18">
        <v>148720</v>
      </c>
      <c r="D28" s="12">
        <v>3</v>
      </c>
      <c r="E28" s="18">
        <v>13520</v>
      </c>
      <c r="F28" s="18">
        <f t="shared" si="0"/>
        <v>486720</v>
      </c>
      <c r="G28" s="18"/>
      <c r="H28" s="18">
        <f t="shared" si="1"/>
        <v>5759520</v>
      </c>
    </row>
    <row r="29" spans="1:8" ht="38.2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27" hidden="1" customHeight="1">
      <c r="A30" s="12">
        <v>7</v>
      </c>
      <c r="B30" s="13"/>
      <c r="C30" s="18"/>
      <c r="D30" s="12"/>
      <c r="E30" s="18"/>
      <c r="F30" s="18">
        <f t="shared" si="0"/>
        <v>0</v>
      </c>
      <c r="G30" s="18"/>
      <c r="H30" s="18">
        <f t="shared" si="1"/>
        <v>0</v>
      </c>
    </row>
    <row r="31" spans="1:8" ht="31.5" customHeight="1">
      <c r="A31" s="12">
        <v>7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33.75" customHeight="1">
      <c r="A32" s="12">
        <v>8</v>
      </c>
      <c r="B32" s="13" t="s">
        <v>10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33" customHeight="1">
      <c r="A33" s="12">
        <v>9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7.5" customHeight="1">
      <c r="A34" s="12">
        <v>10</v>
      </c>
      <c r="B34" s="13" t="s">
        <v>14</v>
      </c>
      <c r="C34" s="18">
        <v>148720</v>
      </c>
      <c r="D34" s="12">
        <v>0.5</v>
      </c>
      <c r="E34" s="18">
        <v>13520</v>
      </c>
      <c r="F34" s="18">
        <f t="shared" si="0"/>
        <v>81120</v>
      </c>
      <c r="G34" s="18"/>
      <c r="H34" s="18">
        <f t="shared" si="1"/>
        <v>959920</v>
      </c>
    </row>
    <row r="35" spans="1:8" ht="37.5" customHeight="1">
      <c r="A35" s="12">
        <v>11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41.25" customHeight="1">
      <c r="A36" s="12"/>
      <c r="B36" s="19" t="s">
        <v>13</v>
      </c>
      <c r="C36" s="12"/>
      <c r="D36" s="116">
        <f>SUM(D24:D35)</f>
        <v>12.86</v>
      </c>
      <c r="E36" s="18"/>
      <c r="F36" s="118">
        <f>SUM(F24:F35)</f>
        <v>2284071.6</v>
      </c>
      <c r="G36" s="20"/>
      <c r="H36" s="118">
        <f>SUM(H24:H35)</f>
        <v>27028173.199999999</v>
      </c>
    </row>
    <row r="37" spans="1:8" ht="33" customHeight="1">
      <c r="A37" s="14"/>
      <c r="B37" s="14"/>
      <c r="C37" s="14"/>
      <c r="D37" s="14"/>
      <c r="E37" s="14"/>
      <c r="F37" s="14"/>
      <c r="G37" s="14"/>
      <c r="H37" s="7"/>
    </row>
    <row r="38" spans="1:8" ht="36.75" customHeight="1">
      <c r="A38" s="10"/>
      <c r="B38" s="82"/>
      <c r="C38" s="82"/>
      <c r="D38" s="82"/>
      <c r="E38" s="82"/>
      <c r="F38" s="83"/>
      <c r="G38" s="83"/>
      <c r="H38" s="84"/>
    </row>
    <row r="39" spans="1:8" ht="38.25" customHeight="1">
      <c r="A39" s="10"/>
      <c r="B39" s="112"/>
      <c r="C39" s="113"/>
      <c r="D39" s="113"/>
      <c r="E39" s="113"/>
      <c r="F39" s="113"/>
      <c r="G39" s="113"/>
      <c r="H39" s="113"/>
    </row>
    <row r="40" spans="1:8" ht="44.25" customHeight="1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</sheetData>
  <mergeCells count="4">
    <mergeCell ref="A15:F15"/>
    <mergeCell ref="A16:F16"/>
    <mergeCell ref="A17:F17"/>
    <mergeCell ref="A18:F18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49"/>
  <sheetViews>
    <sheetView topLeftCell="A25" zoomScaleSheetLayoutView="100" workbookViewId="0">
      <selection activeCell="I24" sqref="I24"/>
    </sheetView>
  </sheetViews>
  <sheetFormatPr defaultRowHeight="15"/>
  <cols>
    <col min="1" max="1" width="7" customWidth="1"/>
    <col min="2" max="2" width="35.140625" bestFit="1" customWidth="1"/>
    <col min="3" max="3" width="23.140625" customWidth="1"/>
    <col min="4" max="4" width="22.28515625" customWidth="1"/>
    <col min="5" max="6" width="24.42578125" customWidth="1"/>
    <col min="7" max="7" width="23.85546875" customWidth="1"/>
  </cols>
  <sheetData>
    <row r="1" spans="1:7" ht="20.25">
      <c r="E1" s="52"/>
      <c r="F1" s="58"/>
      <c r="G1" s="32"/>
    </row>
    <row r="2" spans="1:7" ht="20.25">
      <c r="E2" s="52" t="s">
        <v>64</v>
      </c>
      <c r="F2" s="58"/>
      <c r="G2" s="2"/>
    </row>
    <row r="3" spans="1:7" ht="20.25">
      <c r="E3" s="52" t="s">
        <v>0</v>
      </c>
      <c r="F3" s="58"/>
      <c r="G3" s="2"/>
    </row>
    <row r="4" spans="1:7" ht="20.25">
      <c r="E4" s="52" t="s">
        <v>1</v>
      </c>
      <c r="F4" s="58"/>
      <c r="G4" s="2"/>
    </row>
    <row r="5" spans="1:7" ht="20.25">
      <c r="E5" s="52" t="s">
        <v>53</v>
      </c>
      <c r="F5" s="58"/>
      <c r="G5" s="2"/>
    </row>
    <row r="6" spans="1:7" ht="20.25">
      <c r="A6" s="1"/>
      <c r="B6" s="1"/>
      <c r="C6" s="1"/>
      <c r="D6" s="1"/>
      <c r="E6" s="52" t="s">
        <v>65</v>
      </c>
      <c r="F6" s="58"/>
      <c r="G6" s="2"/>
    </row>
    <row r="7" spans="1:7" ht="20.25">
      <c r="A7" s="5"/>
      <c r="B7" s="5"/>
      <c r="C7" s="5"/>
      <c r="D7" s="7"/>
      <c r="E7" s="52"/>
      <c r="F7" s="58"/>
      <c r="G7" s="2"/>
    </row>
    <row r="8" spans="1:7" ht="20.25">
      <c r="A8" s="5"/>
      <c r="B8" s="5"/>
      <c r="C8" s="5"/>
      <c r="D8" s="7"/>
      <c r="E8" s="52"/>
      <c r="F8" s="58"/>
      <c r="G8" s="2"/>
    </row>
    <row r="9" spans="1:7" ht="20.25">
      <c r="A9" s="5"/>
      <c r="B9" s="5"/>
      <c r="C9" s="5"/>
      <c r="D9" s="7"/>
      <c r="E9" s="52"/>
      <c r="F9" s="58"/>
      <c r="G9" s="2"/>
    </row>
    <row r="10" spans="1:7" ht="20.25">
      <c r="A10" s="5"/>
      <c r="B10" s="5"/>
      <c r="C10" s="5"/>
      <c r="D10" s="7"/>
      <c r="E10" s="52"/>
      <c r="F10" s="58"/>
      <c r="G10" s="2"/>
    </row>
    <row r="11" spans="1:7" ht="20.25">
      <c r="A11" s="5"/>
      <c r="B11" s="5"/>
      <c r="C11" s="5"/>
      <c r="D11" s="7"/>
      <c r="E11" s="52"/>
      <c r="F11" s="58"/>
      <c r="G11" s="2"/>
    </row>
    <row r="12" spans="1:7" ht="17.25" customHeight="1">
      <c r="A12" s="5"/>
      <c r="B12" s="5"/>
      <c r="C12" s="5"/>
      <c r="D12" s="5"/>
      <c r="E12" s="52"/>
      <c r="F12" s="58"/>
      <c r="G12" s="2"/>
    </row>
    <row r="13" spans="1:7" ht="20.25">
      <c r="A13" s="5"/>
      <c r="B13" s="5"/>
      <c r="C13" s="5"/>
      <c r="D13" s="5"/>
      <c r="E13" s="52"/>
      <c r="F13" s="58"/>
      <c r="G13" s="2"/>
    </row>
    <row r="14" spans="1:7" ht="37.5" customHeight="1">
      <c r="A14" s="5"/>
      <c r="B14" s="5"/>
      <c r="C14" s="5"/>
      <c r="D14" s="5"/>
      <c r="E14" s="6"/>
      <c r="F14" s="6"/>
      <c r="G14" s="7"/>
    </row>
    <row r="15" spans="1:7" ht="40.5" customHeight="1">
      <c r="A15" s="135" t="s">
        <v>2</v>
      </c>
      <c r="B15" s="135"/>
      <c r="C15" s="135"/>
      <c r="D15" s="135"/>
      <c r="E15" s="135"/>
      <c r="F15" s="59"/>
      <c r="G15" s="7"/>
    </row>
    <row r="16" spans="1:7" ht="25.5">
      <c r="A16" s="136" t="s">
        <v>15</v>
      </c>
      <c r="B16" s="136"/>
      <c r="C16" s="136"/>
      <c r="D16" s="136"/>
      <c r="E16" s="136"/>
      <c r="F16" s="60"/>
      <c r="G16" s="7"/>
    </row>
    <row r="17" spans="1:7" ht="20.25">
      <c r="A17" s="137"/>
      <c r="B17" s="137"/>
      <c r="C17" s="137"/>
      <c r="D17" s="137"/>
      <c r="E17" s="137"/>
      <c r="F17" s="56"/>
      <c r="G17" s="7"/>
    </row>
    <row r="18" spans="1:7" ht="32.25" customHeight="1">
      <c r="A18" s="138" t="s">
        <v>34</v>
      </c>
      <c r="B18" s="138"/>
      <c r="C18" s="138"/>
      <c r="D18" s="138"/>
      <c r="E18" s="138"/>
      <c r="F18" s="61"/>
      <c r="G18" s="7"/>
    </row>
    <row r="19" spans="1:7" ht="31.5" customHeight="1">
      <c r="A19" s="50"/>
      <c r="B19" s="50"/>
      <c r="C19" s="9" t="s">
        <v>16</v>
      </c>
      <c r="D19" s="50"/>
      <c r="E19" s="50"/>
      <c r="F19" s="56"/>
      <c r="G19" s="7"/>
    </row>
    <row r="20" spans="1:7" ht="20.25">
      <c r="A20" s="2"/>
      <c r="B20" s="10" t="s">
        <v>20</v>
      </c>
      <c r="C20" s="15">
        <v>23</v>
      </c>
      <c r="D20" s="2"/>
      <c r="E20" s="2"/>
      <c r="F20" s="2"/>
      <c r="G20" s="7"/>
    </row>
    <row r="21" spans="1:7" ht="20.25">
      <c r="A21" s="10"/>
      <c r="B21" s="2"/>
      <c r="C21" s="2"/>
      <c r="D21" s="2"/>
      <c r="E21" s="2"/>
      <c r="F21" s="2"/>
      <c r="G21" s="7"/>
    </row>
    <row r="22" spans="1:7" ht="20.25">
      <c r="A22" s="10"/>
      <c r="B22" s="2"/>
      <c r="C22" s="2"/>
      <c r="D22" s="2"/>
      <c r="E22" s="2"/>
      <c r="F22" s="2"/>
      <c r="G22" s="7"/>
    </row>
    <row r="23" spans="1:7" ht="71.25" customHeight="1">
      <c r="A23" s="11" t="s">
        <v>3</v>
      </c>
      <c r="B23" s="11" t="s">
        <v>17</v>
      </c>
      <c r="C23" s="11" t="s">
        <v>18</v>
      </c>
      <c r="D23" s="11" t="s">
        <v>19</v>
      </c>
      <c r="E23" s="11" t="s">
        <v>21</v>
      </c>
      <c r="F23" s="11" t="s">
        <v>47</v>
      </c>
      <c r="G23" s="11" t="s">
        <v>23</v>
      </c>
    </row>
    <row r="24" spans="1:7" ht="39" customHeight="1">
      <c r="A24" s="12">
        <v>1</v>
      </c>
      <c r="B24" s="13" t="s">
        <v>4</v>
      </c>
      <c r="C24" s="18">
        <v>139150</v>
      </c>
      <c r="D24" s="12">
        <v>1</v>
      </c>
      <c r="E24" s="18">
        <v>139150</v>
      </c>
      <c r="F24" s="18"/>
      <c r="G24" s="18">
        <v>1669800</v>
      </c>
    </row>
    <row r="25" spans="1:7" ht="36" customHeight="1">
      <c r="A25" s="12">
        <v>2</v>
      </c>
      <c r="B25" s="13" t="s">
        <v>11</v>
      </c>
      <c r="C25" s="18">
        <v>104500</v>
      </c>
      <c r="D25" s="12">
        <v>1</v>
      </c>
      <c r="E25" s="18">
        <f>SUM(C25*D25)</f>
        <v>104500</v>
      </c>
      <c r="F25" s="18"/>
      <c r="G25" s="18">
        <f t="shared" ref="G25:G35" si="0">+E25*12</f>
        <v>1254000</v>
      </c>
    </row>
    <row r="26" spans="1:7" ht="39" customHeight="1">
      <c r="A26" s="12">
        <v>3</v>
      </c>
      <c r="B26" s="13" t="s">
        <v>7</v>
      </c>
      <c r="C26" s="18">
        <v>104500</v>
      </c>
      <c r="D26" s="12">
        <v>1.25</v>
      </c>
      <c r="E26" s="18">
        <f t="shared" ref="E26:E35" si="1">SUM(C26*D26)</f>
        <v>130625</v>
      </c>
      <c r="F26" s="18"/>
      <c r="G26" s="18">
        <f t="shared" si="0"/>
        <v>1567500</v>
      </c>
    </row>
    <row r="27" spans="1:7" ht="39" customHeight="1">
      <c r="A27" s="12">
        <v>4</v>
      </c>
      <c r="B27" s="13" t="s">
        <v>5</v>
      </c>
      <c r="C27" s="18">
        <v>130952</v>
      </c>
      <c r="D27" s="12">
        <v>7</v>
      </c>
      <c r="E27" s="18">
        <f t="shared" si="1"/>
        <v>916664</v>
      </c>
      <c r="F27" s="18"/>
      <c r="G27" s="18">
        <f t="shared" si="0"/>
        <v>10999968</v>
      </c>
    </row>
    <row r="28" spans="1:7" ht="30" customHeight="1">
      <c r="A28" s="12">
        <v>5</v>
      </c>
      <c r="B28" s="13" t="s">
        <v>6</v>
      </c>
      <c r="C28" s="18">
        <v>104000</v>
      </c>
      <c r="D28" s="12">
        <v>6.3</v>
      </c>
      <c r="E28" s="18">
        <f t="shared" si="1"/>
        <v>655200</v>
      </c>
      <c r="F28" s="18"/>
      <c r="G28" s="18">
        <f t="shared" si="0"/>
        <v>7862400</v>
      </c>
    </row>
    <row r="29" spans="1:7" ht="39" customHeight="1">
      <c r="A29" s="12">
        <v>6</v>
      </c>
      <c r="B29" s="13" t="s">
        <v>12</v>
      </c>
      <c r="C29" s="18">
        <v>104000</v>
      </c>
      <c r="D29" s="12">
        <v>0.25</v>
      </c>
      <c r="E29" s="18">
        <f t="shared" si="1"/>
        <v>26000</v>
      </c>
      <c r="F29" s="18"/>
      <c r="G29" s="18">
        <f t="shared" si="0"/>
        <v>312000</v>
      </c>
    </row>
    <row r="30" spans="1:7" ht="39" customHeight="1">
      <c r="A30" s="12">
        <v>7</v>
      </c>
      <c r="B30" s="13" t="s">
        <v>8</v>
      </c>
      <c r="C30" s="18">
        <v>104500</v>
      </c>
      <c r="D30" s="12">
        <v>1</v>
      </c>
      <c r="E30" s="18">
        <f t="shared" si="1"/>
        <v>104500</v>
      </c>
      <c r="F30" s="18"/>
      <c r="G30" s="18">
        <f t="shared" si="0"/>
        <v>1254000</v>
      </c>
    </row>
    <row r="31" spans="1:7" ht="33.75" customHeight="1">
      <c r="A31" s="12">
        <v>8</v>
      </c>
      <c r="B31" s="13" t="s">
        <v>9</v>
      </c>
      <c r="C31" s="18">
        <v>104000</v>
      </c>
      <c r="D31" s="12">
        <v>1</v>
      </c>
      <c r="E31" s="18">
        <f t="shared" si="1"/>
        <v>104000</v>
      </c>
      <c r="F31" s="18"/>
      <c r="G31" s="18">
        <f t="shared" si="0"/>
        <v>1248000</v>
      </c>
    </row>
    <row r="32" spans="1:7" ht="33" customHeight="1">
      <c r="A32" s="12">
        <v>9</v>
      </c>
      <c r="B32" s="13" t="s">
        <v>10</v>
      </c>
      <c r="C32" s="18">
        <v>104000</v>
      </c>
      <c r="D32" s="12">
        <v>1</v>
      </c>
      <c r="E32" s="18">
        <f t="shared" si="1"/>
        <v>104000</v>
      </c>
      <c r="F32" s="18"/>
      <c r="G32" s="18">
        <f t="shared" si="0"/>
        <v>1248000</v>
      </c>
    </row>
    <row r="33" spans="1:13" ht="34.5" customHeight="1">
      <c r="A33" s="12">
        <v>10</v>
      </c>
      <c r="B33" s="13" t="s">
        <v>14</v>
      </c>
      <c r="C33" s="18">
        <v>104000</v>
      </c>
      <c r="D33" s="12">
        <v>0.5</v>
      </c>
      <c r="E33" s="18">
        <f t="shared" si="1"/>
        <v>52000</v>
      </c>
      <c r="F33" s="18"/>
      <c r="G33" s="18">
        <f t="shared" si="0"/>
        <v>624000</v>
      </c>
      <c r="M33">
        <v>10</v>
      </c>
    </row>
    <row r="34" spans="1:13" ht="35.25" customHeight="1">
      <c r="A34" s="12">
        <v>11</v>
      </c>
      <c r="B34" s="13" t="s">
        <v>45</v>
      </c>
      <c r="C34" s="18">
        <v>104000</v>
      </c>
      <c r="D34" s="12">
        <v>0.5</v>
      </c>
      <c r="E34" s="18">
        <f t="shared" si="1"/>
        <v>52000</v>
      </c>
      <c r="F34" s="18"/>
      <c r="G34" s="18">
        <f t="shared" si="0"/>
        <v>624000</v>
      </c>
    </row>
    <row r="35" spans="1:13" ht="36.75" customHeight="1">
      <c r="A35" s="12">
        <v>12</v>
      </c>
      <c r="B35" s="13" t="s">
        <v>46</v>
      </c>
      <c r="C35" s="18">
        <v>104000</v>
      </c>
      <c r="D35" s="12">
        <v>1</v>
      </c>
      <c r="E35" s="18">
        <f t="shared" si="1"/>
        <v>104000</v>
      </c>
      <c r="F35" s="18"/>
      <c r="G35" s="18">
        <f t="shared" si="0"/>
        <v>1248000</v>
      </c>
    </row>
    <row r="36" spans="1:13" ht="38.25" customHeight="1">
      <c r="A36" s="12"/>
      <c r="B36" s="19" t="s">
        <v>13</v>
      </c>
      <c r="C36" s="21"/>
      <c r="D36" s="21">
        <f>SUM(D24:D35)</f>
        <v>21.8</v>
      </c>
      <c r="E36" s="20">
        <f>SUM(E24:E35)</f>
        <v>2492639</v>
      </c>
      <c r="F36" s="20"/>
      <c r="G36" s="20">
        <f>SUM(G24:G35)</f>
        <v>29911668</v>
      </c>
    </row>
    <row r="37" spans="1:13" ht="23.25" customHeight="1">
      <c r="A37" s="14"/>
      <c r="B37" s="14"/>
      <c r="C37" s="14"/>
      <c r="D37" s="14"/>
      <c r="E37" s="14"/>
      <c r="F37" s="14"/>
      <c r="G37" s="7"/>
    </row>
    <row r="38" spans="1:13" ht="20.25">
      <c r="A38" s="10"/>
      <c r="B38" s="10"/>
      <c r="C38" s="10"/>
      <c r="D38" s="10"/>
      <c r="E38" s="2"/>
      <c r="F38" s="2"/>
      <c r="G38" s="7"/>
    </row>
    <row r="39" spans="1:13" ht="45" customHeight="1">
      <c r="A39" s="10"/>
      <c r="B39" s="139"/>
      <c r="C39" s="140"/>
      <c r="D39" s="140"/>
      <c r="E39" s="140"/>
      <c r="F39" s="140"/>
      <c r="G39" s="140"/>
    </row>
    <row r="40" spans="1:13" ht="23.25" customHeight="1">
      <c r="A40" s="10"/>
      <c r="B40" s="2"/>
      <c r="C40" s="2"/>
      <c r="D40" s="2"/>
      <c r="E40" s="10"/>
      <c r="F40" s="10"/>
      <c r="G40" s="7"/>
    </row>
    <row r="41" spans="1:13" ht="20.25">
      <c r="A41" s="10"/>
      <c r="B41" s="2"/>
      <c r="C41" s="2"/>
      <c r="D41" s="2"/>
      <c r="E41" s="10"/>
      <c r="F41" s="10"/>
      <c r="G41" s="7"/>
    </row>
    <row r="42" spans="1:13" ht="20.25">
      <c r="A42" s="10"/>
      <c r="B42" s="2"/>
      <c r="C42" s="2"/>
      <c r="D42" s="2"/>
      <c r="E42" s="10"/>
      <c r="F42" s="10"/>
      <c r="G42" s="7"/>
    </row>
    <row r="43" spans="1:13" ht="20.25">
      <c r="A43" s="10"/>
      <c r="B43" s="2"/>
      <c r="C43" s="2"/>
      <c r="D43" s="2"/>
      <c r="E43" s="10"/>
      <c r="F43" s="10"/>
      <c r="G43" s="7"/>
    </row>
    <row r="44" spans="1:13" ht="20.25">
      <c r="A44" s="10"/>
      <c r="B44" s="2"/>
      <c r="C44" s="2"/>
      <c r="D44" s="2"/>
      <c r="E44" s="10"/>
      <c r="F44" s="10"/>
      <c r="G44" s="7"/>
    </row>
    <row r="45" spans="1:13" ht="20.25">
      <c r="A45" s="10"/>
      <c r="B45" s="2"/>
      <c r="C45" s="2"/>
      <c r="D45" s="2"/>
      <c r="E45" s="10"/>
      <c r="F45" s="10"/>
      <c r="G45" s="7"/>
    </row>
    <row r="46" spans="1:13">
      <c r="A46" s="7"/>
      <c r="B46" s="7"/>
      <c r="C46" s="7"/>
      <c r="D46" s="7"/>
      <c r="E46" s="7"/>
      <c r="F46" s="7"/>
      <c r="G46" s="7"/>
    </row>
    <row r="47" spans="1:13" ht="16.5">
      <c r="A47" s="7"/>
      <c r="B47" s="7"/>
      <c r="C47" s="7"/>
      <c r="D47" s="7"/>
      <c r="E47" s="3"/>
      <c r="F47" s="3"/>
      <c r="G47" s="7"/>
    </row>
    <row r="48" spans="1:13" ht="16.5">
      <c r="A48" s="7"/>
      <c r="B48" s="7"/>
      <c r="C48" s="7"/>
      <c r="D48" s="7"/>
      <c r="E48" s="3"/>
      <c r="F48" s="3"/>
      <c r="G48" s="7"/>
    </row>
    <row r="49" spans="1:7">
      <c r="A49" s="7"/>
      <c r="B49" s="7"/>
      <c r="C49" s="7"/>
      <c r="D49" s="7"/>
      <c r="E49" s="7"/>
      <c r="F49" s="7"/>
      <c r="G49" s="7"/>
    </row>
  </sheetData>
  <mergeCells count="5">
    <mergeCell ref="A15:E15"/>
    <mergeCell ref="A16:E16"/>
    <mergeCell ref="A17:E17"/>
    <mergeCell ref="A18:E18"/>
    <mergeCell ref="B39:G39"/>
  </mergeCells>
  <pageMargins left="0.70866141732283472" right="0.70866141732283472" top="0.74803149606299213" bottom="0.74803149606299213" header="0.31496062992125984" footer="0.31496062992125984"/>
  <pageSetup paperSize="9" scale="5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H48"/>
  <sheetViews>
    <sheetView view="pageBreakPreview" topLeftCell="A19" zoomScaleSheetLayoutView="100" workbookViewId="0">
      <selection activeCell="H14" sqref="H14"/>
    </sheetView>
  </sheetViews>
  <sheetFormatPr defaultRowHeight="15"/>
  <cols>
    <col min="1" max="1" width="7" customWidth="1"/>
    <col min="2" max="2" width="35.140625" bestFit="1" customWidth="1"/>
    <col min="3" max="3" width="23.140625" customWidth="1"/>
    <col min="4" max="4" width="18.7109375" customWidth="1"/>
    <col min="5" max="5" width="19" customWidth="1"/>
    <col min="6" max="6" width="21.140625" customWidth="1"/>
    <col min="7" max="7" width="24" hidden="1" customWidth="1"/>
    <col min="8" max="8" width="19.5703125" customWidth="1"/>
  </cols>
  <sheetData>
    <row r="1" spans="1:8" ht="20.25">
      <c r="F1" s="52"/>
      <c r="G1" s="52"/>
      <c r="H1" s="32"/>
    </row>
    <row r="2" spans="1:8" ht="20.25">
      <c r="F2" s="91" t="s">
        <v>63</v>
      </c>
      <c r="G2" s="91"/>
      <c r="H2" s="94"/>
    </row>
    <row r="3" spans="1:8" ht="20.25">
      <c r="F3" s="91" t="s">
        <v>0</v>
      </c>
      <c r="G3" s="91"/>
      <c r="H3" s="94"/>
    </row>
    <row r="4" spans="1:8" ht="20.25">
      <c r="F4" s="91" t="s">
        <v>1</v>
      </c>
      <c r="G4" s="91"/>
      <c r="H4" s="94"/>
    </row>
    <row r="5" spans="1:8" ht="20.25">
      <c r="F5" s="91" t="s">
        <v>125</v>
      </c>
      <c r="G5" s="91"/>
      <c r="H5" s="94"/>
    </row>
    <row r="6" spans="1:8" ht="20.25">
      <c r="A6" s="5"/>
      <c r="B6" s="5"/>
      <c r="C6" s="5"/>
      <c r="D6" s="5"/>
      <c r="E6" s="5"/>
      <c r="F6" s="91" t="s">
        <v>99</v>
      </c>
      <c r="G6" s="91"/>
      <c r="H6" s="94"/>
    </row>
    <row r="7" spans="1:8" ht="20.25">
      <c r="A7" s="5"/>
      <c r="B7" s="5"/>
      <c r="C7" s="5"/>
      <c r="D7" s="7"/>
      <c r="E7" s="7"/>
      <c r="F7" s="52"/>
      <c r="G7" s="52"/>
      <c r="H7" s="2"/>
    </row>
    <row r="8" spans="1:8" ht="20.25">
      <c r="A8" s="5"/>
      <c r="B8" s="5"/>
      <c r="C8" s="5"/>
      <c r="D8" s="7"/>
      <c r="E8" s="7"/>
      <c r="F8" s="80"/>
      <c r="G8" s="69"/>
      <c r="H8" s="2"/>
    </row>
    <row r="9" spans="1:8" ht="20.25">
      <c r="A9" s="5"/>
      <c r="B9" s="5"/>
      <c r="C9" s="5"/>
      <c r="D9" s="7"/>
      <c r="E9" s="7"/>
      <c r="F9" s="69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1"/>
      <c r="B14" s="1"/>
      <c r="C14" s="1"/>
      <c r="D14" s="1"/>
      <c r="E14" s="1"/>
      <c r="F14" s="110"/>
      <c r="G14" s="6"/>
      <c r="H14" s="7"/>
    </row>
    <row r="15" spans="1:8" ht="48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28.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1.5" customHeight="1">
      <c r="A18" s="132" t="s">
        <v>72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20.25">
      <c r="A20" s="94"/>
      <c r="B20" s="95" t="s">
        <v>20</v>
      </c>
      <c r="C20" s="96">
        <v>21</v>
      </c>
      <c r="D20" s="94"/>
      <c r="E20" s="94"/>
      <c r="F20" s="94"/>
      <c r="G20" s="2"/>
      <c r="H20" s="7"/>
    </row>
    <row r="21" spans="1:8" ht="20.25">
      <c r="A21" s="95"/>
      <c r="B21" s="94"/>
      <c r="C21" s="94"/>
      <c r="D21" s="94"/>
      <c r="E21" s="94"/>
      <c r="F21" s="94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0.75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29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32.2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4" si="0">SUM(C25+E25)*D25</f>
        <v>163020</v>
      </c>
      <c r="G25" s="18"/>
      <c r="H25" s="18">
        <f t="shared" ref="H25:H34" si="1">SUM(C25*D25*2)+(F25*10)</f>
        <v>1929070</v>
      </c>
    </row>
    <row r="26" spans="1:8" ht="30.75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/>
      <c r="H26" s="18">
        <f t="shared" si="1"/>
        <v>1929070</v>
      </c>
    </row>
    <row r="27" spans="1:8" ht="32.2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/>
      <c r="H27" s="18">
        <f t="shared" si="1"/>
        <v>10829817.6</v>
      </c>
    </row>
    <row r="28" spans="1:8" ht="33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/>
      <c r="H28" s="18">
        <f t="shared" si="1"/>
        <v>7679360</v>
      </c>
    </row>
    <row r="29" spans="1:8" ht="34.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31.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6" customHeight="1">
      <c r="A31" s="12">
        <v>8</v>
      </c>
      <c r="B31" s="13" t="s">
        <v>10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35.25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32.25" customHeight="1">
      <c r="A33" s="12">
        <v>10</v>
      </c>
      <c r="B33" s="13" t="s">
        <v>45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6.75" customHeight="1">
      <c r="A34" s="12">
        <v>11</v>
      </c>
      <c r="B34" s="13" t="s">
        <v>46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34.5" customHeight="1">
      <c r="A35" s="21"/>
      <c r="B35" s="19" t="s">
        <v>13</v>
      </c>
      <c r="C35" s="20"/>
      <c r="D35" s="116">
        <f>SUM(D24:D34)</f>
        <v>16.23</v>
      </c>
      <c r="E35" s="116"/>
      <c r="F35" s="118">
        <f>SUM(F24:F34)</f>
        <v>2878495.8</v>
      </c>
      <c r="G35" s="20"/>
      <c r="H35" s="118">
        <f>SUM(H24:H34)</f>
        <v>34062190.100000001</v>
      </c>
    </row>
    <row r="36" spans="1:8" ht="30" customHeight="1">
      <c r="A36" s="14"/>
      <c r="B36" s="14"/>
      <c r="C36" s="14"/>
      <c r="D36" s="14"/>
      <c r="E36" s="14"/>
      <c r="F36" s="14"/>
      <c r="G36" s="14"/>
      <c r="H36" s="7"/>
    </row>
    <row r="37" spans="1:8" ht="20.25">
      <c r="A37" s="10"/>
      <c r="B37" s="10"/>
      <c r="C37" s="10"/>
      <c r="D37" s="10"/>
      <c r="E37" s="10"/>
      <c r="F37" s="2"/>
      <c r="G37" s="2"/>
      <c r="H37" s="7"/>
    </row>
    <row r="38" spans="1:8" ht="46.5" customHeight="1">
      <c r="A38" s="10"/>
      <c r="B38" s="122"/>
      <c r="C38" s="123"/>
      <c r="D38" s="123"/>
      <c r="E38" s="123"/>
      <c r="F38" s="123"/>
      <c r="G38" s="123"/>
      <c r="H38" s="123"/>
    </row>
    <row r="39" spans="1:8" ht="33" customHeight="1">
      <c r="A39" s="10"/>
      <c r="B39" s="112"/>
      <c r="C39" s="113"/>
      <c r="D39" s="113"/>
      <c r="E39" s="113"/>
      <c r="F39" s="113"/>
      <c r="G39" s="113"/>
      <c r="H39" s="113"/>
    </row>
    <row r="40" spans="1:8" ht="20.25">
      <c r="A40" s="10"/>
      <c r="B40" s="2"/>
      <c r="C40" s="2"/>
      <c r="D40" s="2"/>
      <c r="E40" s="2"/>
      <c r="F40" s="10"/>
      <c r="G40" s="10"/>
      <c r="H40" s="7"/>
    </row>
    <row r="41" spans="1:8" ht="20.25">
      <c r="A41" s="10"/>
      <c r="B41" s="2"/>
      <c r="C41" s="2"/>
      <c r="D41" s="2"/>
      <c r="E41" s="2"/>
      <c r="F41" s="10"/>
      <c r="G41" s="10"/>
      <c r="H41" s="7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 ht="16.5">
      <c r="A46" s="7"/>
      <c r="B46" s="7"/>
      <c r="C46" s="7"/>
      <c r="D46" s="7"/>
      <c r="E46" s="7"/>
      <c r="F46" s="3"/>
      <c r="G46" s="3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</sheetData>
  <mergeCells count="5"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H50"/>
  <sheetViews>
    <sheetView view="pageBreakPreview" topLeftCell="A32" zoomScaleSheetLayoutView="100" workbookViewId="0">
      <selection activeCell="J35" sqref="J35"/>
    </sheetView>
  </sheetViews>
  <sheetFormatPr defaultRowHeight="15"/>
  <cols>
    <col min="1" max="1" width="7" customWidth="1"/>
    <col min="2" max="2" width="35.140625" bestFit="1" customWidth="1"/>
    <col min="3" max="3" width="23.140625" customWidth="1"/>
    <col min="4" max="4" width="19.28515625" customWidth="1"/>
    <col min="5" max="5" width="18.7109375" customWidth="1"/>
    <col min="6" max="6" width="21" customWidth="1"/>
    <col min="7" max="7" width="23.7109375" hidden="1" customWidth="1"/>
    <col min="8" max="8" width="20.42578125" customWidth="1"/>
  </cols>
  <sheetData>
    <row r="1" spans="1:8" ht="20.25">
      <c r="F1" s="91"/>
      <c r="G1" s="91"/>
      <c r="H1" s="104"/>
    </row>
    <row r="2" spans="1:8" ht="20.25">
      <c r="F2" s="91" t="s">
        <v>70</v>
      </c>
      <c r="G2" s="91"/>
      <c r="H2" s="94"/>
    </row>
    <row r="3" spans="1:8" ht="20.25">
      <c r="A3" s="1"/>
      <c r="B3" s="1"/>
      <c r="C3" s="1"/>
      <c r="D3" s="1"/>
      <c r="E3" s="1"/>
      <c r="F3" s="91" t="s">
        <v>0</v>
      </c>
      <c r="G3" s="91"/>
      <c r="H3" s="94"/>
    </row>
    <row r="4" spans="1:8" ht="20.25">
      <c r="A4" s="1"/>
      <c r="B4" s="1"/>
      <c r="C4" s="1"/>
      <c r="D4" s="1"/>
      <c r="E4" s="1"/>
      <c r="F4" s="91" t="s">
        <v>1</v>
      </c>
      <c r="G4" s="91"/>
      <c r="H4" s="94"/>
    </row>
    <row r="5" spans="1:8" ht="20.25">
      <c r="A5" s="1"/>
      <c r="B5" s="1"/>
      <c r="C5" s="1"/>
      <c r="D5" s="1"/>
      <c r="E5" s="1"/>
      <c r="F5" s="91" t="s">
        <v>118</v>
      </c>
      <c r="G5" s="91"/>
      <c r="H5" s="94"/>
    </row>
    <row r="6" spans="1:8" ht="20.25">
      <c r="A6" s="1"/>
      <c r="B6" s="1"/>
      <c r="C6" s="1"/>
      <c r="D6" s="1"/>
      <c r="E6" s="1"/>
      <c r="F6" s="91" t="s">
        <v>99</v>
      </c>
      <c r="G6" s="91"/>
      <c r="H6" s="94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80"/>
      <c r="G8" s="69"/>
      <c r="H8" s="2"/>
    </row>
    <row r="9" spans="1:8" ht="20.25">
      <c r="A9" s="5"/>
      <c r="B9" s="5"/>
      <c r="C9" s="5"/>
      <c r="D9" s="7"/>
      <c r="E9" s="7"/>
      <c r="F9" s="69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5"/>
      <c r="B14" s="5"/>
      <c r="C14" s="5"/>
      <c r="D14" s="5"/>
      <c r="E14" s="5"/>
      <c r="F14" s="6"/>
      <c r="G14" s="6" t="s">
        <v>93</v>
      </c>
      <c r="H14" s="7"/>
    </row>
    <row r="15" spans="1:8" ht="54.7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26.2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30" customHeight="1">
      <c r="A18" s="132" t="s">
        <v>27</v>
      </c>
      <c r="B18" s="132"/>
      <c r="C18" s="132"/>
      <c r="D18" s="132"/>
      <c r="E18" s="132"/>
      <c r="F18" s="132"/>
      <c r="G18" s="51"/>
      <c r="H18" s="7"/>
    </row>
    <row r="19" spans="1:8" ht="20.25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30.75" customHeight="1">
      <c r="A20" s="94"/>
      <c r="B20" s="95" t="s">
        <v>22</v>
      </c>
      <c r="C20" s="96">
        <v>21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62.25" customHeight="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73</v>
      </c>
    </row>
    <row r="24" spans="1:8" ht="47.2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41.2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39.75" customHeight="1">
      <c r="A26" s="12">
        <v>3</v>
      </c>
      <c r="B26" s="13" t="s">
        <v>7</v>
      </c>
      <c r="C26" s="18">
        <v>149435</v>
      </c>
      <c r="D26" s="12">
        <v>1</v>
      </c>
      <c r="E26" s="18">
        <v>13585</v>
      </c>
      <c r="F26" s="18">
        <f t="shared" si="0"/>
        <v>163020</v>
      </c>
      <c r="G26" s="18"/>
      <c r="H26" s="18">
        <f t="shared" si="1"/>
        <v>1929070</v>
      </c>
    </row>
    <row r="27" spans="1:8" ht="42.75" customHeight="1">
      <c r="A27" s="12">
        <v>4</v>
      </c>
      <c r="B27" s="13" t="s">
        <v>5</v>
      </c>
      <c r="C27" s="18">
        <v>187260</v>
      </c>
      <c r="D27" s="12">
        <v>4.4800000000000004</v>
      </c>
      <c r="E27" s="18">
        <v>17025</v>
      </c>
      <c r="F27" s="18">
        <f t="shared" si="0"/>
        <v>915196.8</v>
      </c>
      <c r="G27" s="18"/>
      <c r="H27" s="18">
        <f t="shared" si="1"/>
        <v>10829817.6</v>
      </c>
    </row>
    <row r="28" spans="1:8" ht="42.75" customHeight="1">
      <c r="A28" s="12">
        <v>5</v>
      </c>
      <c r="B28" s="13" t="s">
        <v>6</v>
      </c>
      <c r="C28" s="18">
        <v>148720</v>
      </c>
      <c r="D28" s="12">
        <v>4</v>
      </c>
      <c r="E28" s="18">
        <v>13520</v>
      </c>
      <c r="F28" s="18">
        <f t="shared" si="0"/>
        <v>648960</v>
      </c>
      <c r="G28" s="18"/>
      <c r="H28" s="18">
        <f t="shared" si="1"/>
        <v>7679360</v>
      </c>
    </row>
    <row r="29" spans="1:8" ht="45" customHeight="1">
      <c r="A29" s="12">
        <v>6</v>
      </c>
      <c r="B29" s="13" t="s">
        <v>8</v>
      </c>
      <c r="C29" s="18">
        <v>149435</v>
      </c>
      <c r="D29" s="12">
        <v>0.75</v>
      </c>
      <c r="E29" s="18">
        <v>13585</v>
      </c>
      <c r="F29" s="18">
        <f t="shared" si="0"/>
        <v>122265</v>
      </c>
      <c r="G29" s="18"/>
      <c r="H29" s="18">
        <f t="shared" si="1"/>
        <v>1446802.5</v>
      </c>
    </row>
    <row r="30" spans="1:8" ht="44.25" customHeight="1">
      <c r="A30" s="12">
        <v>7</v>
      </c>
      <c r="B30" s="13" t="s">
        <v>9</v>
      </c>
      <c r="C30" s="18">
        <v>148720</v>
      </c>
      <c r="D30" s="12">
        <v>1</v>
      </c>
      <c r="E30" s="18">
        <v>13520</v>
      </c>
      <c r="F30" s="18">
        <f t="shared" si="0"/>
        <v>162240</v>
      </c>
      <c r="G30" s="18"/>
      <c r="H30" s="18">
        <f t="shared" si="1"/>
        <v>1919840</v>
      </c>
    </row>
    <row r="31" spans="1:8" ht="38.25" customHeight="1">
      <c r="A31" s="12">
        <v>8</v>
      </c>
      <c r="B31" s="13" t="s">
        <v>10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46.5" customHeight="1">
      <c r="A32" s="12">
        <v>9</v>
      </c>
      <c r="B32" s="13" t="s">
        <v>14</v>
      </c>
      <c r="C32" s="18">
        <v>148720</v>
      </c>
      <c r="D32" s="12">
        <v>0.5</v>
      </c>
      <c r="E32" s="18">
        <v>13520</v>
      </c>
      <c r="F32" s="18">
        <f t="shared" si="0"/>
        <v>81120</v>
      </c>
      <c r="G32" s="18"/>
      <c r="H32" s="18">
        <f t="shared" si="1"/>
        <v>959920</v>
      </c>
    </row>
    <row r="33" spans="1:8" ht="45" customHeight="1">
      <c r="A33" s="12">
        <v>10</v>
      </c>
      <c r="B33" s="13" t="s">
        <v>45</v>
      </c>
      <c r="C33" s="18">
        <v>148720</v>
      </c>
      <c r="D33" s="12">
        <v>0.75</v>
      </c>
      <c r="E33" s="18">
        <v>13520</v>
      </c>
      <c r="F33" s="18">
        <f t="shared" si="0"/>
        <v>121680</v>
      </c>
      <c r="G33" s="18"/>
      <c r="H33" s="18">
        <f t="shared" si="1"/>
        <v>1439880</v>
      </c>
    </row>
    <row r="34" spans="1:8" ht="27.75" hidden="1" customHeight="1">
      <c r="A34" s="12"/>
      <c r="B34" s="13"/>
      <c r="C34" s="18">
        <v>148720</v>
      </c>
      <c r="D34" s="12"/>
      <c r="E34" s="18">
        <v>13520</v>
      </c>
      <c r="F34" s="18">
        <f t="shared" si="0"/>
        <v>0</v>
      </c>
      <c r="G34" s="18"/>
      <c r="H34" s="18">
        <f t="shared" si="1"/>
        <v>0</v>
      </c>
    </row>
    <row r="35" spans="1:8" ht="36" customHeight="1">
      <c r="A35" s="12">
        <v>11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8.25" customHeight="1">
      <c r="A36" s="12"/>
      <c r="B36" s="19" t="s">
        <v>13</v>
      </c>
      <c r="C36" s="21"/>
      <c r="D36" s="116">
        <f>SUM(D24:D35)</f>
        <v>16.48</v>
      </c>
      <c r="E36" s="18"/>
      <c r="F36" s="118">
        <f>SUM(F24:F35)</f>
        <v>2919055.8</v>
      </c>
      <c r="G36" s="20"/>
      <c r="H36" s="118">
        <f>SUM(H24:H35)</f>
        <v>34542150.100000001</v>
      </c>
    </row>
    <row r="37" spans="1:8" ht="62.25" customHeight="1">
      <c r="A37" s="14"/>
      <c r="B37" s="14"/>
      <c r="C37" s="14"/>
      <c r="D37" s="14"/>
      <c r="E37" s="14"/>
      <c r="F37" s="14"/>
      <c r="G37" s="14"/>
      <c r="H37" s="7"/>
    </row>
    <row r="38" spans="1:8" ht="69.75" customHeight="1">
      <c r="A38" s="10"/>
      <c r="B38" s="128"/>
      <c r="C38" s="129"/>
      <c r="D38" s="129"/>
      <c r="E38" s="129"/>
      <c r="F38" s="129"/>
      <c r="G38" s="129"/>
      <c r="H38" s="129"/>
    </row>
    <row r="39" spans="1:8" ht="42.75" customHeight="1">
      <c r="A39" s="10"/>
      <c r="B39" s="114"/>
      <c r="C39" s="115"/>
      <c r="D39" s="115"/>
      <c r="E39" s="115"/>
      <c r="F39" s="115"/>
      <c r="G39" s="115"/>
      <c r="H39" s="115"/>
    </row>
    <row r="40" spans="1:8" ht="24.75" customHeight="1">
      <c r="A40" s="10"/>
      <c r="B40" s="122"/>
      <c r="C40" s="123"/>
      <c r="D40" s="123"/>
      <c r="E40" s="123"/>
      <c r="F40" s="123"/>
      <c r="G40" s="123"/>
      <c r="H40" s="123"/>
    </row>
    <row r="41" spans="1:8" ht="20.25">
      <c r="A41" s="10"/>
      <c r="B41" s="122"/>
      <c r="C41" s="123"/>
      <c r="D41" s="123"/>
      <c r="E41" s="123"/>
      <c r="F41" s="123"/>
      <c r="G41" s="123"/>
      <c r="H41" s="123"/>
    </row>
    <row r="42" spans="1:8" ht="20.25">
      <c r="A42" s="10"/>
      <c r="B42" s="2"/>
      <c r="C42" s="2"/>
      <c r="D42" s="2"/>
      <c r="E42" s="2"/>
      <c r="F42" s="10"/>
      <c r="G42" s="10"/>
      <c r="H42" s="7"/>
    </row>
    <row r="43" spans="1:8" ht="20.25">
      <c r="A43" s="10"/>
      <c r="B43" s="2"/>
      <c r="C43" s="2"/>
      <c r="D43" s="2"/>
      <c r="E43" s="2"/>
      <c r="F43" s="10"/>
      <c r="G43" s="10"/>
      <c r="H43" s="7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</sheetData>
  <mergeCells count="7">
    <mergeCell ref="B40:H40"/>
    <mergeCell ref="B41:H41"/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H49"/>
  <sheetViews>
    <sheetView view="pageBreakPreview" topLeftCell="A16" zoomScaleSheetLayoutView="100" workbookViewId="0">
      <selection activeCell="J25" sqref="J25"/>
    </sheetView>
  </sheetViews>
  <sheetFormatPr defaultRowHeight="15"/>
  <cols>
    <col min="1" max="1" width="7" customWidth="1"/>
    <col min="2" max="2" width="35.140625" bestFit="1" customWidth="1"/>
    <col min="3" max="3" width="21.140625" customWidth="1"/>
    <col min="4" max="4" width="18.7109375" customWidth="1"/>
    <col min="5" max="5" width="19.85546875" customWidth="1"/>
    <col min="6" max="6" width="22.140625" customWidth="1"/>
    <col min="7" max="7" width="24.7109375" hidden="1" customWidth="1"/>
    <col min="8" max="8" width="20" customWidth="1"/>
  </cols>
  <sheetData>
    <row r="1" spans="1:8" ht="20.25">
      <c r="F1" s="52"/>
      <c r="G1" s="52"/>
      <c r="H1" s="32"/>
    </row>
    <row r="2" spans="1:8" ht="20.25">
      <c r="F2" s="91" t="s">
        <v>62</v>
      </c>
      <c r="G2" s="91"/>
      <c r="H2" s="94"/>
    </row>
    <row r="3" spans="1:8" ht="20.25">
      <c r="F3" s="91" t="s">
        <v>0</v>
      </c>
      <c r="G3" s="91"/>
      <c r="H3" s="94"/>
    </row>
    <row r="4" spans="1:8" ht="20.25">
      <c r="F4" s="91" t="s">
        <v>1</v>
      </c>
      <c r="G4" s="91"/>
      <c r="H4" s="94"/>
    </row>
    <row r="5" spans="1:8" ht="20.25">
      <c r="F5" s="91" t="s">
        <v>125</v>
      </c>
      <c r="G5" s="91"/>
      <c r="H5" s="94"/>
    </row>
    <row r="6" spans="1:8" ht="20.25">
      <c r="A6" s="1"/>
      <c r="B6" s="1"/>
      <c r="C6" s="1"/>
      <c r="D6" s="1"/>
      <c r="E6" s="1"/>
      <c r="F6" s="91" t="s">
        <v>94</v>
      </c>
      <c r="G6" s="91"/>
      <c r="H6" s="94"/>
    </row>
    <row r="7" spans="1:8" ht="20.25">
      <c r="A7" s="5"/>
      <c r="B7" s="5"/>
      <c r="C7" s="5"/>
      <c r="D7" s="7"/>
      <c r="E7" s="7"/>
      <c r="F7" s="33"/>
      <c r="G7" s="33"/>
      <c r="H7" s="32"/>
    </row>
    <row r="8" spans="1:8" ht="20.25">
      <c r="A8" s="5"/>
      <c r="B8" s="5"/>
      <c r="C8" s="5"/>
      <c r="D8" s="7"/>
      <c r="E8" s="7"/>
      <c r="F8" s="80"/>
      <c r="G8" s="69"/>
      <c r="H8" s="2"/>
    </row>
    <row r="9" spans="1:8" ht="20.25">
      <c r="A9" s="5"/>
      <c r="B9" s="5"/>
      <c r="C9" s="5"/>
      <c r="D9" s="7"/>
      <c r="E9" s="7"/>
      <c r="F9" s="69"/>
      <c r="G9" s="69"/>
      <c r="H9" s="2"/>
    </row>
    <row r="10" spans="1:8" ht="20.25">
      <c r="A10" s="5"/>
      <c r="B10" s="5"/>
      <c r="C10" s="5"/>
      <c r="D10" s="7"/>
      <c r="E10" s="7"/>
      <c r="F10" s="69"/>
      <c r="G10" s="69"/>
      <c r="H10" s="2"/>
    </row>
    <row r="11" spans="1:8" ht="20.25">
      <c r="A11" s="5"/>
      <c r="B11" s="5"/>
      <c r="C11" s="5"/>
      <c r="D11" s="7"/>
      <c r="E11" s="7"/>
      <c r="F11" s="69"/>
      <c r="G11" s="69"/>
      <c r="H11" s="69"/>
    </row>
    <row r="12" spans="1:8" ht="20.25">
      <c r="A12" s="5"/>
      <c r="B12" s="5"/>
      <c r="C12" s="5"/>
      <c r="D12" s="5"/>
      <c r="E12" s="5"/>
      <c r="F12" s="69"/>
      <c r="G12" s="69"/>
      <c r="H12" s="69"/>
    </row>
    <row r="13" spans="1:8" ht="20.25">
      <c r="A13" s="5"/>
      <c r="B13" s="5"/>
      <c r="C13" s="5"/>
      <c r="D13" s="5"/>
      <c r="E13" s="5"/>
      <c r="F13" s="52"/>
      <c r="G13" s="52"/>
      <c r="H13" s="2"/>
    </row>
    <row r="14" spans="1:8" ht="17.25">
      <c r="A14" s="5"/>
      <c r="B14" s="5"/>
      <c r="C14" s="5"/>
      <c r="D14" s="5"/>
      <c r="E14" s="5"/>
      <c r="F14" s="6"/>
      <c r="G14" s="6"/>
      <c r="H14" s="7"/>
    </row>
    <row r="15" spans="1:8" ht="49.5" customHeight="1">
      <c r="A15" s="130" t="s">
        <v>2</v>
      </c>
      <c r="B15" s="130"/>
      <c r="C15" s="130"/>
      <c r="D15" s="130"/>
      <c r="E15" s="130"/>
      <c r="F15" s="130"/>
      <c r="G15" s="48"/>
      <c r="H15" s="7"/>
    </row>
    <row r="16" spans="1:8" ht="30.75" customHeight="1">
      <c r="A16" s="131" t="s">
        <v>15</v>
      </c>
      <c r="B16" s="131"/>
      <c r="C16" s="131"/>
      <c r="D16" s="131"/>
      <c r="E16" s="131"/>
      <c r="F16" s="131"/>
      <c r="G16" s="49"/>
      <c r="H16" s="7"/>
    </row>
    <row r="17" spans="1:8" ht="20.25">
      <c r="A17" s="125"/>
      <c r="B17" s="125"/>
      <c r="C17" s="125"/>
      <c r="D17" s="125"/>
      <c r="E17" s="125"/>
      <c r="F17" s="125"/>
      <c r="G17" s="50"/>
      <c r="H17" s="7"/>
    </row>
    <row r="18" spans="1:8" ht="26.25">
      <c r="A18" s="132" t="s">
        <v>42</v>
      </c>
      <c r="B18" s="132"/>
      <c r="C18" s="132"/>
      <c r="D18" s="132"/>
      <c r="E18" s="132"/>
      <c r="F18" s="132"/>
      <c r="G18" s="51"/>
      <c r="H18" s="7"/>
    </row>
    <row r="19" spans="1:8" ht="27.75" customHeight="1">
      <c r="A19" s="92"/>
      <c r="B19" s="92"/>
      <c r="C19" s="93" t="s">
        <v>16</v>
      </c>
      <c r="D19" s="92"/>
      <c r="E19" s="120"/>
      <c r="F19" s="92"/>
      <c r="G19" s="50"/>
      <c r="H19" s="7"/>
    </row>
    <row r="20" spans="1:8" ht="20.25">
      <c r="A20" s="94"/>
      <c r="B20" s="95" t="s">
        <v>20</v>
      </c>
      <c r="C20" s="96">
        <v>24</v>
      </c>
      <c r="D20" s="94"/>
      <c r="E20" s="94"/>
      <c r="F20" s="94"/>
      <c r="G20" s="2"/>
      <c r="H20" s="7"/>
    </row>
    <row r="21" spans="1:8" ht="20.25">
      <c r="A21" s="10"/>
      <c r="B21" s="2"/>
      <c r="C21" s="2"/>
      <c r="D21" s="2"/>
      <c r="E21" s="2"/>
      <c r="F21" s="2"/>
      <c r="G21" s="2"/>
      <c r="H21" s="7"/>
    </row>
    <row r="22" spans="1:8" ht="20.25">
      <c r="A22" s="10"/>
      <c r="B22" s="2"/>
      <c r="C22" s="2"/>
      <c r="D22" s="2"/>
      <c r="E22" s="2"/>
      <c r="F22" s="2"/>
      <c r="G22" s="2"/>
      <c r="H22" s="7"/>
    </row>
    <row r="23" spans="1:8" ht="81">
      <c r="A23" s="97" t="s">
        <v>3</v>
      </c>
      <c r="B23" s="97" t="s">
        <v>17</v>
      </c>
      <c r="C23" s="97" t="s">
        <v>18</v>
      </c>
      <c r="D23" s="97" t="s">
        <v>19</v>
      </c>
      <c r="E23" s="97" t="s">
        <v>47</v>
      </c>
      <c r="F23" s="97" t="s">
        <v>97</v>
      </c>
      <c r="G23" s="97" t="s">
        <v>55</v>
      </c>
      <c r="H23" s="97" t="s">
        <v>75</v>
      </c>
    </row>
    <row r="24" spans="1:8" ht="30.75" customHeight="1">
      <c r="A24" s="12">
        <v>1</v>
      </c>
      <c r="B24" s="13" t="s">
        <v>4</v>
      </c>
      <c r="C24" s="18">
        <v>198985</v>
      </c>
      <c r="D24" s="12">
        <v>1</v>
      </c>
      <c r="E24" s="18">
        <v>18089</v>
      </c>
      <c r="F24" s="18">
        <f>SUM(C24+E24)*D24</f>
        <v>217074</v>
      </c>
      <c r="G24" s="18"/>
      <c r="H24" s="18">
        <f>SUM(C24*D24*2)+(F24*10)</f>
        <v>2568710</v>
      </c>
    </row>
    <row r="25" spans="1:8" ht="29.25" customHeight="1">
      <c r="A25" s="12">
        <v>2</v>
      </c>
      <c r="B25" s="13" t="s">
        <v>11</v>
      </c>
      <c r="C25" s="18">
        <v>149435</v>
      </c>
      <c r="D25" s="12">
        <v>1</v>
      </c>
      <c r="E25" s="18">
        <v>13585</v>
      </c>
      <c r="F25" s="18">
        <f t="shared" ref="F25:F35" si="0">SUM(C25+E25)*D25</f>
        <v>163020</v>
      </c>
      <c r="G25" s="18"/>
      <c r="H25" s="18">
        <f t="shared" ref="H25:H35" si="1">SUM(C25*D25*2)+(F25*10)</f>
        <v>1929070</v>
      </c>
    </row>
    <row r="26" spans="1:8" ht="28.5" customHeight="1">
      <c r="A26" s="12">
        <v>3</v>
      </c>
      <c r="B26" s="13" t="s">
        <v>7</v>
      </c>
      <c r="C26" s="18">
        <v>149435</v>
      </c>
      <c r="D26" s="12">
        <v>1.5</v>
      </c>
      <c r="E26" s="18">
        <v>13585</v>
      </c>
      <c r="F26" s="18">
        <f t="shared" si="0"/>
        <v>244530</v>
      </c>
      <c r="G26" s="18"/>
      <c r="H26" s="18">
        <f t="shared" si="1"/>
        <v>2893605</v>
      </c>
    </row>
    <row r="27" spans="1:8" ht="28.5" customHeight="1">
      <c r="A27" s="12">
        <v>4</v>
      </c>
      <c r="B27" s="13" t="s">
        <v>5</v>
      </c>
      <c r="C27" s="18">
        <v>187260</v>
      </c>
      <c r="D27" s="12">
        <v>6.72</v>
      </c>
      <c r="E27" s="18">
        <v>17025</v>
      </c>
      <c r="F27" s="18">
        <f t="shared" si="0"/>
        <v>1372795.2</v>
      </c>
      <c r="G27" s="18"/>
      <c r="H27" s="18">
        <f t="shared" si="1"/>
        <v>16244726.4</v>
      </c>
    </row>
    <row r="28" spans="1:8" ht="30.75" customHeight="1">
      <c r="A28" s="12">
        <v>5</v>
      </c>
      <c r="B28" s="13" t="s">
        <v>6</v>
      </c>
      <c r="C28" s="18">
        <v>148720</v>
      </c>
      <c r="D28" s="12">
        <v>6</v>
      </c>
      <c r="E28" s="18">
        <v>13520</v>
      </c>
      <c r="F28" s="18">
        <f t="shared" si="0"/>
        <v>973440</v>
      </c>
      <c r="G28" s="18"/>
      <c r="H28" s="18">
        <f t="shared" si="1"/>
        <v>11519040</v>
      </c>
    </row>
    <row r="29" spans="1:8" ht="29.25" customHeight="1">
      <c r="A29" s="12">
        <v>6</v>
      </c>
      <c r="B29" s="13" t="s">
        <v>8</v>
      </c>
      <c r="C29" s="18">
        <v>149435</v>
      </c>
      <c r="D29" s="12">
        <v>1</v>
      </c>
      <c r="E29" s="18">
        <v>13585</v>
      </c>
      <c r="F29" s="18">
        <f t="shared" si="0"/>
        <v>163020</v>
      </c>
      <c r="G29" s="18"/>
      <c r="H29" s="18">
        <f t="shared" si="1"/>
        <v>1929070</v>
      </c>
    </row>
    <row r="30" spans="1:8" ht="33" customHeight="1">
      <c r="A30" s="12">
        <v>7</v>
      </c>
      <c r="B30" s="13" t="s">
        <v>12</v>
      </c>
      <c r="C30" s="18">
        <v>148720</v>
      </c>
      <c r="D30" s="12">
        <v>0.25</v>
      </c>
      <c r="E30" s="18">
        <v>13520</v>
      </c>
      <c r="F30" s="18">
        <f t="shared" si="0"/>
        <v>40560</v>
      </c>
      <c r="G30" s="18"/>
      <c r="H30" s="18">
        <f t="shared" si="1"/>
        <v>479960</v>
      </c>
    </row>
    <row r="31" spans="1:8" ht="33.75" customHeight="1">
      <c r="A31" s="12">
        <v>8</v>
      </c>
      <c r="B31" s="13" t="s">
        <v>9</v>
      </c>
      <c r="C31" s="18">
        <v>148720</v>
      </c>
      <c r="D31" s="12">
        <v>1</v>
      </c>
      <c r="E31" s="18">
        <v>13520</v>
      </c>
      <c r="F31" s="18">
        <f t="shared" si="0"/>
        <v>162240</v>
      </c>
      <c r="G31" s="18"/>
      <c r="H31" s="18">
        <f t="shared" si="1"/>
        <v>1919840</v>
      </c>
    </row>
    <row r="32" spans="1:8" ht="27" customHeight="1">
      <c r="A32" s="12">
        <v>9</v>
      </c>
      <c r="B32" s="13" t="s">
        <v>10</v>
      </c>
      <c r="C32" s="18">
        <v>148720</v>
      </c>
      <c r="D32" s="12">
        <v>1</v>
      </c>
      <c r="E32" s="18">
        <v>13520</v>
      </c>
      <c r="F32" s="18">
        <f t="shared" si="0"/>
        <v>162240</v>
      </c>
      <c r="G32" s="18"/>
      <c r="H32" s="18">
        <f t="shared" si="1"/>
        <v>1919840</v>
      </c>
    </row>
    <row r="33" spans="1:8" ht="32.25" customHeight="1">
      <c r="A33" s="12">
        <v>10</v>
      </c>
      <c r="B33" s="13" t="s">
        <v>14</v>
      </c>
      <c r="C33" s="18">
        <v>148720</v>
      </c>
      <c r="D33" s="12">
        <v>0.5</v>
      </c>
      <c r="E33" s="18">
        <v>13520</v>
      </c>
      <c r="F33" s="18">
        <f t="shared" si="0"/>
        <v>81120</v>
      </c>
      <c r="G33" s="18"/>
      <c r="H33" s="18">
        <f t="shared" si="1"/>
        <v>959920</v>
      </c>
    </row>
    <row r="34" spans="1:8" ht="30" customHeight="1">
      <c r="A34" s="12">
        <v>11</v>
      </c>
      <c r="B34" s="13" t="s">
        <v>45</v>
      </c>
      <c r="C34" s="18">
        <v>148720</v>
      </c>
      <c r="D34" s="12">
        <v>1</v>
      </c>
      <c r="E34" s="18">
        <v>13520</v>
      </c>
      <c r="F34" s="18">
        <f t="shared" si="0"/>
        <v>162240</v>
      </c>
      <c r="G34" s="18"/>
      <c r="H34" s="18">
        <f t="shared" si="1"/>
        <v>1919840</v>
      </c>
    </row>
    <row r="35" spans="1:8" ht="38.25" customHeight="1">
      <c r="A35" s="12">
        <v>12</v>
      </c>
      <c r="B35" s="13" t="s">
        <v>46</v>
      </c>
      <c r="C35" s="18">
        <v>148720</v>
      </c>
      <c r="D35" s="12">
        <v>1</v>
      </c>
      <c r="E35" s="18">
        <v>13520</v>
      </c>
      <c r="F35" s="18">
        <f t="shared" si="0"/>
        <v>162240</v>
      </c>
      <c r="G35" s="18"/>
      <c r="H35" s="18">
        <f t="shared" si="1"/>
        <v>1919840</v>
      </c>
    </row>
    <row r="36" spans="1:8" ht="35.25" customHeight="1">
      <c r="A36" s="12"/>
      <c r="B36" s="19" t="s">
        <v>13</v>
      </c>
      <c r="C36" s="21"/>
      <c r="D36" s="116">
        <f>SUM(D24:D35)</f>
        <v>21.97</v>
      </c>
      <c r="E36" s="116"/>
      <c r="F36" s="118">
        <f>SUM(F24:F35)</f>
        <v>3904519.2</v>
      </c>
      <c r="G36" s="20"/>
      <c r="H36" s="118">
        <f>SUM(H24:H35)</f>
        <v>46203461.399999999</v>
      </c>
    </row>
    <row r="37" spans="1:8" ht="32.25" customHeight="1">
      <c r="A37" s="14"/>
      <c r="B37" s="14"/>
      <c r="C37" s="14"/>
      <c r="D37" s="14"/>
      <c r="E37" s="14"/>
      <c r="F37" s="14"/>
      <c r="G37" s="14"/>
      <c r="H37" s="7"/>
    </row>
    <row r="38" spans="1:8" ht="33" customHeight="1">
      <c r="A38" s="10"/>
      <c r="B38" s="122"/>
      <c r="C38" s="123"/>
      <c r="D38" s="123"/>
      <c r="E38" s="123"/>
      <c r="F38" s="123"/>
      <c r="G38" s="123"/>
      <c r="H38" s="123"/>
    </row>
    <row r="39" spans="1:8" ht="28.5" customHeight="1">
      <c r="A39" s="10"/>
      <c r="B39" s="112"/>
      <c r="C39" s="113"/>
      <c r="D39" s="113"/>
      <c r="E39" s="113"/>
      <c r="F39" s="113"/>
      <c r="G39" s="113"/>
      <c r="H39" s="113"/>
    </row>
    <row r="40" spans="1:8" ht="39.75" customHeight="1">
      <c r="A40" s="10"/>
      <c r="B40" s="122"/>
      <c r="C40" s="123"/>
      <c r="D40" s="123"/>
      <c r="E40" s="123"/>
      <c r="F40" s="123"/>
      <c r="G40" s="123"/>
      <c r="H40" s="123"/>
    </row>
    <row r="41" spans="1:8" ht="20.25">
      <c r="A41" s="10"/>
      <c r="B41" s="122"/>
      <c r="C41" s="123"/>
      <c r="D41" s="123"/>
      <c r="E41" s="123"/>
      <c r="F41" s="123"/>
      <c r="G41" s="123"/>
      <c r="H41" s="123"/>
    </row>
    <row r="42" spans="1:8" ht="20.25">
      <c r="A42" s="10"/>
      <c r="B42" s="122"/>
      <c r="C42" s="123"/>
      <c r="D42" s="123"/>
      <c r="E42" s="123"/>
      <c r="F42" s="123"/>
      <c r="G42" s="123"/>
      <c r="H42" s="123"/>
    </row>
    <row r="43" spans="1:8" ht="20.25">
      <c r="A43" s="10"/>
      <c r="B43" s="122"/>
      <c r="C43" s="123"/>
      <c r="D43" s="123"/>
      <c r="E43" s="123"/>
      <c r="F43" s="123"/>
      <c r="G43" s="123"/>
      <c r="H43" s="123"/>
    </row>
    <row r="44" spans="1:8" ht="20.25">
      <c r="A44" s="10"/>
      <c r="B44" s="2"/>
      <c r="C44" s="2"/>
      <c r="D44" s="2"/>
      <c r="E44" s="2"/>
      <c r="F44" s="10"/>
      <c r="G44" s="10"/>
      <c r="H44" s="7"/>
    </row>
    <row r="45" spans="1:8" ht="20.25">
      <c r="A45" s="10"/>
      <c r="B45" s="2"/>
      <c r="C45" s="2"/>
      <c r="D45" s="2"/>
      <c r="E45" s="2"/>
      <c r="F45" s="10"/>
      <c r="G45" s="10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 ht="16.5">
      <c r="A47" s="7"/>
      <c r="B47" s="7"/>
      <c r="C47" s="7"/>
      <c r="D47" s="7"/>
      <c r="E47" s="7"/>
      <c r="F47" s="3"/>
      <c r="G47" s="3"/>
      <c r="H47" s="7"/>
    </row>
    <row r="48" spans="1:8" ht="16.5">
      <c r="A48" s="7"/>
      <c r="B48" s="7"/>
      <c r="C48" s="7"/>
      <c r="D48" s="7"/>
      <c r="E48" s="7"/>
      <c r="F48" s="3"/>
      <c r="G48" s="3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</sheetData>
  <mergeCells count="9">
    <mergeCell ref="B40:H40"/>
    <mergeCell ref="B41:H41"/>
    <mergeCell ref="B42:H42"/>
    <mergeCell ref="B43:H43"/>
    <mergeCell ref="A15:F15"/>
    <mergeCell ref="A16:F16"/>
    <mergeCell ref="A17:F17"/>
    <mergeCell ref="A18:F18"/>
    <mergeCell ref="B38:H38"/>
  </mergeCells>
  <pageMargins left="0.70866141732283505" right="0.70866141732283505" top="0.74803149606299202" bottom="0.74803149606299202" header="0.31496062992126" footer="0.31496062992126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24</vt:i4>
      </vt:variant>
    </vt:vector>
  </HeadingPairs>
  <TitlesOfParts>
    <vt:vector size="49" baseType="lpstr">
      <vt:lpstr>Արարատ (3)</vt:lpstr>
      <vt:lpstr>Անի պարտեզ (3)</vt:lpstr>
      <vt:lpstr>Նանուլիկ (3)</vt:lpstr>
      <vt:lpstr>Անուլիկ  (3)</vt:lpstr>
      <vt:lpstr>Զանգակ  (4)</vt:lpstr>
      <vt:lpstr>ժպիտ  (5)</vt:lpstr>
      <vt:lpstr>Երազանք  (3)</vt:lpstr>
      <vt:lpstr>Արևիկ  (3)</vt:lpstr>
      <vt:lpstr>Ձյունիկ (3)</vt:lpstr>
      <vt:lpstr>Էյլիթիա (3)</vt:lpstr>
      <vt:lpstr>Գյումրու մանկիկ (3)</vt:lpstr>
      <vt:lpstr>Սուրբ Մարիամ  (3)</vt:lpstr>
      <vt:lpstr>Հենզել և Գրետել (3)</vt:lpstr>
      <vt:lpstr>Կարմիր գլխարկ  (3)</vt:lpstr>
      <vt:lpstr>Փարոս (3)</vt:lpstr>
      <vt:lpstr>Գոհար (3)</vt:lpstr>
      <vt:lpstr>Լիանա (3)</vt:lpstr>
      <vt:lpstr>Լիլիթ  (3)</vt:lpstr>
      <vt:lpstr>Արձագանք  (3)</vt:lpstr>
      <vt:lpstr>Լուսաստղիկ  (3)</vt:lpstr>
      <vt:lpstr>թոռնիկ Մանուշակ  (3)</vt:lpstr>
      <vt:lpstr>ծիածան (3)</vt:lpstr>
      <vt:lpstr>Լապտերիկ (3)</vt:lpstr>
      <vt:lpstr>ժպիտ  (4)</vt:lpstr>
      <vt:lpstr>Հուսո առագաստ  (4)</vt:lpstr>
      <vt:lpstr>'Անի պարտեզ (3)'!Область_печати</vt:lpstr>
      <vt:lpstr>'Անուլիկ  (3)'!Область_печати</vt:lpstr>
      <vt:lpstr>'Արևիկ  (3)'!Область_печати</vt:lpstr>
      <vt:lpstr>'Արձագանք  (3)'!Область_печати</vt:lpstr>
      <vt:lpstr>'Գյումրու մանկիկ (3)'!Область_печати</vt:lpstr>
      <vt:lpstr>'Գոհար (3)'!Область_печати</vt:lpstr>
      <vt:lpstr>'Երազանք  (3)'!Область_печати</vt:lpstr>
      <vt:lpstr>'Զանգակ  (4)'!Область_печати</vt:lpstr>
      <vt:lpstr>'Էյլիթիա (3)'!Область_печати</vt:lpstr>
      <vt:lpstr>'թոռնիկ Մանուշակ  (3)'!Область_печати</vt:lpstr>
      <vt:lpstr>'ժպիտ  (4)'!Область_печати</vt:lpstr>
      <vt:lpstr>'ժպիտ  (5)'!Область_печати</vt:lpstr>
      <vt:lpstr>'Լապտերիկ (3)'!Область_печати</vt:lpstr>
      <vt:lpstr>'Լիանա (3)'!Область_печати</vt:lpstr>
      <vt:lpstr>'Լիլիթ  (3)'!Область_печати</vt:lpstr>
      <vt:lpstr>'Լուսաստղիկ  (3)'!Область_печати</vt:lpstr>
      <vt:lpstr>'ծիածան (3)'!Область_печати</vt:lpstr>
      <vt:lpstr>'Կարմիր գլխարկ  (3)'!Область_печати</vt:lpstr>
      <vt:lpstr>'Հենզել և Գրետել (3)'!Область_печати</vt:lpstr>
      <vt:lpstr>'Հուսո առագաստ  (4)'!Область_печати</vt:lpstr>
      <vt:lpstr>'Ձյունիկ (3)'!Область_печати</vt:lpstr>
      <vt:lpstr>'Նանուլիկ (3)'!Область_печати</vt:lpstr>
      <vt:lpstr>'Սուրբ Մարիամ  (3)'!Область_печати</vt:lpstr>
      <vt:lpstr>'Փարոս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2026-02-09T13:13:37Z</dcterms:modified>
</cp:coreProperties>
</file>