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5480" windowHeight="11640"/>
  </bookViews>
  <sheets>
    <sheet name="Ազատ ոճ" sheetId="15" r:id="rId1"/>
    <sheet name="Ջրային" sheetId="19" r:id="rId2"/>
    <sheet name="Սամբո " sheetId="28" r:id="rId3"/>
    <sheet name="Սարգսյան " sheetId="31" r:id="rId4"/>
    <sheet name="հրաձգություն" sheetId="44" r:id="rId5"/>
    <sheet name="թենիս" sheetId="45" r:id="rId6"/>
    <sheet name="պարեր " sheetId="35" r:id="rId7"/>
    <sheet name="ծանրամարտ" sheetId="48" r:id="rId8"/>
    <sheet name="մարմնամարզ " sheetId="36" r:id="rId9"/>
    <sheet name="Արթուր " sheetId="40" r:id="rId10"/>
    <sheet name="Շախմատ" sheetId="42" r:id="rId11"/>
    <sheet name="Աթլիտիկա " sheetId="47" r:id="rId12"/>
    <sheet name="Բռնցքամ " sheetId="50" r:id="rId13"/>
    <sheet name="պետրոսյան " sheetId="52" r:id="rId14"/>
    <sheet name="Համալիր " sheetId="53" r:id="rId15"/>
    <sheet name="Лист1" sheetId="24" r:id="rId16"/>
  </sheets>
  <definedNames>
    <definedName name="_xlnm.Print_Area" localSheetId="0">'Ազատ ոճ'!$A$1:$G$53</definedName>
    <definedName name="_xlnm.Print_Area" localSheetId="11">'Աթլիտիկա '!$A$1:$G$48</definedName>
    <definedName name="_xlnm.Print_Area" localSheetId="9">'Արթուր '!$A$1:$I$48</definedName>
    <definedName name="_xlnm.Print_Area" localSheetId="12">'Բռնցքամ '!$A$1:$G$50</definedName>
    <definedName name="_xlnm.Print_Area" localSheetId="5">թենիս!$A$1:$G$49</definedName>
    <definedName name="_xlnm.Print_Area" localSheetId="14">'Համալիր '!$A$1:$G$50</definedName>
    <definedName name="_xlnm.Print_Area" localSheetId="4">հրաձգություն!$A$1:$G$50</definedName>
    <definedName name="_xlnm.Print_Area" localSheetId="10">Շախմատ!$A$1:$G$47</definedName>
    <definedName name="_xlnm.Print_Area" localSheetId="2">'Սամբո '!$A$1:$G$53</definedName>
    <definedName name="_xlnm.Print_Area" localSheetId="3">'Սարգսյան '!$A$1:$G$52</definedName>
  </definedNames>
  <calcPr calcId="144525"/>
</workbook>
</file>

<file path=xl/calcChain.xml><?xml version="1.0" encoding="utf-8"?>
<calcChain xmlns="http://schemas.openxmlformats.org/spreadsheetml/2006/main">
  <c r="I27" i="40" l="1"/>
  <c r="I28" i="40"/>
  <c r="I29" i="40"/>
  <c r="I30" i="40"/>
  <c r="I31" i="40"/>
  <c r="I32" i="40"/>
  <c r="I33" i="40"/>
  <c r="I34" i="40"/>
  <c r="I35" i="40"/>
  <c r="I26" i="40"/>
  <c r="G30" i="53"/>
  <c r="G28" i="52"/>
  <c r="G31" i="50"/>
  <c r="G29" i="47"/>
  <c r="G28" i="42"/>
  <c r="G29" i="36"/>
  <c r="G33" i="48"/>
  <c r="G34" i="35"/>
  <c r="G30" i="45"/>
  <c r="G30" i="44"/>
  <c r="G31" i="31"/>
  <c r="G30" i="28"/>
  <c r="G27" i="19"/>
  <c r="F27" i="40"/>
  <c r="F28" i="40"/>
  <c r="F29" i="40"/>
  <c r="F30" i="40"/>
  <c r="F31" i="40"/>
  <c r="F32" i="40"/>
  <c r="F33" i="40"/>
  <c r="F34" i="40"/>
  <c r="F35" i="40"/>
  <c r="I36" i="40" l="1"/>
  <c r="F36" i="40"/>
  <c r="G31" i="53" l="1"/>
  <c r="G32" i="53"/>
  <c r="G33" i="53"/>
  <c r="G27" i="53"/>
  <c r="G26" i="52"/>
  <c r="G30" i="52"/>
  <c r="G25" i="52"/>
  <c r="G32" i="50"/>
  <c r="G36" i="50"/>
  <c r="G27" i="47"/>
  <c r="G28" i="47"/>
  <c r="G31" i="42"/>
  <c r="G32" i="42"/>
  <c r="G33" i="42"/>
  <c r="G34" i="42"/>
  <c r="G35" i="36"/>
  <c r="F28" i="53"/>
  <c r="G28" i="53" s="1"/>
  <c r="F29" i="53"/>
  <c r="G29" i="53" s="1"/>
  <c r="F30" i="53"/>
  <c r="F31" i="53"/>
  <c r="F32" i="53"/>
  <c r="F33" i="53"/>
  <c r="F34" i="53"/>
  <c r="G34" i="53" s="1"/>
  <c r="F35" i="53"/>
  <c r="G35" i="53" s="1"/>
  <c r="F27" i="53"/>
  <c r="E39" i="53"/>
  <c r="F26" i="52"/>
  <c r="F27" i="52"/>
  <c r="G27" i="52" s="1"/>
  <c r="F28" i="52"/>
  <c r="F29" i="52"/>
  <c r="G29" i="52" s="1"/>
  <c r="F30" i="52"/>
  <c r="F31" i="52"/>
  <c r="G31" i="52" s="1"/>
  <c r="F32" i="52"/>
  <c r="G32" i="52" s="1"/>
  <c r="F33" i="52"/>
  <c r="G33" i="52" s="1"/>
  <c r="F25" i="52"/>
  <c r="E36" i="52"/>
  <c r="F38" i="50"/>
  <c r="F40" i="50" s="1"/>
  <c r="F28" i="50"/>
  <c r="G28" i="50" s="1"/>
  <c r="F29" i="50"/>
  <c r="G29" i="50" s="1"/>
  <c r="F30" i="50"/>
  <c r="G30" i="50" s="1"/>
  <c r="F31" i="50"/>
  <c r="F32" i="50"/>
  <c r="F33" i="50"/>
  <c r="G33" i="50" s="1"/>
  <c r="F34" i="50"/>
  <c r="G34" i="50" s="1"/>
  <c r="F35" i="50"/>
  <c r="G35" i="50" s="1"/>
  <c r="F36" i="50"/>
  <c r="F37" i="50"/>
  <c r="G37" i="50" s="1"/>
  <c r="F27" i="50"/>
  <c r="G27" i="50" s="1"/>
  <c r="E40" i="50"/>
  <c r="F27" i="47"/>
  <c r="F28" i="47"/>
  <c r="F29" i="47"/>
  <c r="F30" i="47"/>
  <c r="G30" i="47" s="1"/>
  <c r="F31" i="47"/>
  <c r="G31" i="47" s="1"/>
  <c r="F32" i="47"/>
  <c r="G32" i="47" s="1"/>
  <c r="F33" i="47"/>
  <c r="G33" i="47" s="1"/>
  <c r="F26" i="47"/>
  <c r="G26" i="47" s="1"/>
  <c r="E37" i="47"/>
  <c r="F26" i="40"/>
  <c r="F25" i="42"/>
  <c r="G25" i="42" s="1"/>
  <c r="F26" i="42"/>
  <c r="G26" i="42" s="1"/>
  <c r="F27" i="42"/>
  <c r="G27" i="42" s="1"/>
  <c r="F28" i="42"/>
  <c r="F29" i="42"/>
  <c r="G29" i="42" s="1"/>
  <c r="F30" i="42"/>
  <c r="G30" i="42" s="1"/>
  <c r="F31" i="42"/>
  <c r="F32" i="42"/>
  <c r="F33" i="42"/>
  <c r="F34" i="42"/>
  <c r="F24" i="42"/>
  <c r="G24" i="42" s="1"/>
  <c r="E37" i="42"/>
  <c r="D35" i="42"/>
  <c r="D37" i="42" s="1"/>
  <c r="E38" i="40"/>
  <c r="E38" i="36"/>
  <c r="F27" i="36"/>
  <c r="G27" i="36" s="1"/>
  <c r="F28" i="36"/>
  <c r="G28" i="36" s="1"/>
  <c r="F29" i="36"/>
  <c r="F30" i="36"/>
  <c r="G30" i="36" s="1"/>
  <c r="F31" i="36"/>
  <c r="G31" i="36" s="1"/>
  <c r="F32" i="36"/>
  <c r="G32" i="36" s="1"/>
  <c r="F33" i="36"/>
  <c r="G33" i="36" s="1"/>
  <c r="F34" i="36"/>
  <c r="G34" i="36" s="1"/>
  <c r="F35" i="36"/>
  <c r="F26" i="36"/>
  <c r="G26" i="36" s="1"/>
  <c r="G36" i="36" s="1"/>
  <c r="G34" i="47" l="1"/>
  <c r="F34" i="47"/>
  <c r="F37" i="47" s="1"/>
  <c r="F35" i="42"/>
  <c r="G35" i="42"/>
  <c r="G36" i="53"/>
  <c r="F30" i="48"/>
  <c r="G30" i="48" s="1"/>
  <c r="F31" i="48"/>
  <c r="G31" i="48" s="1"/>
  <c r="F32" i="48"/>
  <c r="G32" i="48" s="1"/>
  <c r="F33" i="48"/>
  <c r="F34" i="48"/>
  <c r="G34" i="48" s="1"/>
  <c r="F35" i="48"/>
  <c r="G35" i="48" s="1"/>
  <c r="F36" i="48"/>
  <c r="G36" i="48" s="1"/>
  <c r="F37" i="48"/>
  <c r="G37" i="48" s="1"/>
  <c r="F29" i="48"/>
  <c r="G29" i="48" s="1"/>
  <c r="E40" i="48"/>
  <c r="F29" i="35"/>
  <c r="G29" i="35" s="1"/>
  <c r="F30" i="35"/>
  <c r="G30" i="35" s="1"/>
  <c r="F31" i="35"/>
  <c r="G31" i="35" s="1"/>
  <c r="F32" i="35"/>
  <c r="G32" i="35" s="1"/>
  <c r="F33" i="35"/>
  <c r="G33" i="35" s="1"/>
  <c r="F34" i="35"/>
  <c r="F35" i="35"/>
  <c r="G35" i="35" s="1"/>
  <c r="F36" i="35"/>
  <c r="G36" i="35" s="1"/>
  <c r="F28" i="35"/>
  <c r="G28" i="35" s="1"/>
  <c r="F28" i="45"/>
  <c r="G28" i="45" s="1"/>
  <c r="F29" i="45"/>
  <c r="G29" i="45" s="1"/>
  <c r="F30" i="45"/>
  <c r="F31" i="45"/>
  <c r="G31" i="45" s="1"/>
  <c r="F32" i="45"/>
  <c r="G32" i="45" s="1"/>
  <c r="F33" i="45"/>
  <c r="G33" i="45" s="1"/>
  <c r="F34" i="45"/>
  <c r="G34" i="45" s="1"/>
  <c r="F35" i="45"/>
  <c r="G35" i="45" s="1"/>
  <c r="F27" i="45"/>
  <c r="G27" i="45" s="1"/>
  <c r="G36" i="45" s="1"/>
  <c r="E38" i="45"/>
  <c r="F28" i="44"/>
  <c r="G28" i="44" s="1"/>
  <c r="F29" i="44"/>
  <c r="G29" i="44" s="1"/>
  <c r="F30" i="44"/>
  <c r="F31" i="44"/>
  <c r="G31" i="44" s="1"/>
  <c r="F32" i="44"/>
  <c r="G32" i="44" s="1"/>
  <c r="F33" i="44"/>
  <c r="G33" i="44" s="1"/>
  <c r="F34" i="44"/>
  <c r="G34" i="44" s="1"/>
  <c r="F35" i="44"/>
  <c r="G35" i="44" s="1"/>
  <c r="F36" i="44"/>
  <c r="G36" i="44" s="1"/>
  <c r="F37" i="44"/>
  <c r="G37" i="44" s="1"/>
  <c r="F27" i="44"/>
  <c r="G27" i="44" s="1"/>
  <c r="E40" i="44"/>
  <c r="F29" i="31"/>
  <c r="G29" i="31" s="1"/>
  <c r="F30" i="31"/>
  <c r="G30" i="31" s="1"/>
  <c r="F31" i="31"/>
  <c r="F32" i="31"/>
  <c r="G32" i="31" s="1"/>
  <c r="F33" i="31"/>
  <c r="G33" i="31" s="1"/>
  <c r="F34" i="31"/>
  <c r="G34" i="31" s="1"/>
  <c r="F35" i="31"/>
  <c r="G35" i="31" s="1"/>
  <c r="F36" i="31"/>
  <c r="G36" i="31" s="1"/>
  <c r="F37" i="31"/>
  <c r="G37" i="31" s="1"/>
  <c r="F28" i="31"/>
  <c r="G28" i="31" s="1"/>
  <c r="G38" i="31" s="1"/>
  <c r="E40" i="31"/>
  <c r="F29" i="28"/>
  <c r="G29" i="28" s="1"/>
  <c r="F30" i="28"/>
  <c r="F31" i="28"/>
  <c r="G31" i="28" s="1"/>
  <c r="F32" i="28"/>
  <c r="G32" i="28" s="1"/>
  <c r="F33" i="28"/>
  <c r="G33" i="28" s="1"/>
  <c r="F34" i="28"/>
  <c r="G34" i="28" s="1"/>
  <c r="F35" i="28"/>
  <c r="G35" i="28" s="1"/>
  <c r="F28" i="28"/>
  <c r="G28" i="28" s="1"/>
  <c r="E39" i="28"/>
  <c r="F28" i="19"/>
  <c r="G28" i="19" s="1"/>
  <c r="F29" i="19"/>
  <c r="G29" i="19" s="1"/>
  <c r="F30" i="19"/>
  <c r="G30" i="19" s="1"/>
  <c r="F31" i="19"/>
  <c r="G31" i="19" s="1"/>
  <c r="F32" i="19"/>
  <c r="G32" i="19" s="1"/>
  <c r="F33" i="19"/>
  <c r="G33" i="19" s="1"/>
  <c r="F34" i="19"/>
  <c r="G34" i="19" s="1"/>
  <c r="F35" i="19"/>
  <c r="G35" i="19" s="1"/>
  <c r="F36" i="19"/>
  <c r="G36" i="19" s="1"/>
  <c r="F37" i="19"/>
  <c r="G37" i="19" s="1"/>
  <c r="F38" i="19"/>
  <c r="G38" i="19" s="1"/>
  <c r="F39" i="19"/>
  <c r="G39" i="19" s="1"/>
  <c r="F27" i="19"/>
  <c r="F40" i="19" l="1"/>
  <c r="F32" i="15"/>
  <c r="G32" i="15" s="1"/>
  <c r="F33" i="15"/>
  <c r="G33" i="15" s="1"/>
  <c r="F34" i="15"/>
  <c r="G34" i="15" s="1"/>
  <c r="F35" i="15"/>
  <c r="G35" i="15" s="1"/>
  <c r="F36" i="15"/>
  <c r="G36" i="15" s="1"/>
  <c r="F37" i="15"/>
  <c r="G37" i="15" s="1"/>
  <c r="F38" i="15"/>
  <c r="G38" i="15" s="1"/>
  <c r="F31" i="15"/>
  <c r="G31" i="15" s="1"/>
  <c r="G39" i="15" s="1"/>
  <c r="E41" i="15" l="1"/>
  <c r="F36" i="53" l="1"/>
  <c r="F38" i="48"/>
  <c r="F36" i="28"/>
  <c r="F39" i="28" s="1"/>
  <c r="F39" i="15"/>
  <c r="F41" i="15" s="1"/>
  <c r="D40" i="19" l="1"/>
  <c r="G38" i="53" l="1"/>
  <c r="G36" i="47" l="1"/>
  <c r="G38" i="28" l="1"/>
  <c r="G40" i="15" l="1"/>
  <c r="D34" i="52" l="1"/>
  <c r="D36" i="53" l="1"/>
  <c r="D38" i="50"/>
  <c r="D34" i="47"/>
  <c r="D36" i="40"/>
  <c r="D36" i="36"/>
  <c r="D38" i="48"/>
  <c r="D36" i="45"/>
  <c r="D38" i="44"/>
  <c r="D38" i="31"/>
  <c r="D36" i="28" l="1"/>
  <c r="D39" i="15"/>
  <c r="D38" i="45" l="1"/>
  <c r="D40" i="48" l="1"/>
  <c r="G37" i="53"/>
  <c r="D39" i="53"/>
  <c r="G35" i="52"/>
  <c r="D36" i="52"/>
  <c r="G39" i="50"/>
  <c r="D40" i="50"/>
  <c r="G39" i="48"/>
  <c r="G35" i="47"/>
  <c r="D37" i="47"/>
  <c r="G37" i="45"/>
  <c r="G39" i="44"/>
  <c r="D40" i="44"/>
  <c r="D39" i="28"/>
  <c r="G36" i="42"/>
  <c r="I37" i="40"/>
  <c r="D38" i="40"/>
  <c r="G37" i="36"/>
  <c r="G38" i="36" s="1"/>
  <c r="D38" i="36"/>
  <c r="D37" i="35"/>
  <c r="G39" i="31"/>
  <c r="G40" i="31" s="1"/>
  <c r="D40" i="31"/>
  <c r="G37" i="28"/>
  <c r="F37" i="42" l="1"/>
  <c r="F38" i="40"/>
  <c r="G38" i="48"/>
  <c r="G40" i="48" s="1"/>
  <c r="F40" i="48"/>
  <c r="F36" i="45"/>
  <c r="F38" i="45" s="1"/>
  <c r="G38" i="44"/>
  <c r="G40" i="44" s="1"/>
  <c r="F38" i="44"/>
  <c r="F40" i="44" s="1"/>
  <c r="F38" i="31"/>
  <c r="F40" i="31" s="1"/>
  <c r="G36" i="28"/>
  <c r="G39" i="28" s="1"/>
  <c r="F34" i="52"/>
  <c r="F36" i="52" s="1"/>
  <c r="G38" i="45"/>
  <c r="G29" i="40"/>
  <c r="H29" i="40" s="1"/>
  <c r="G34" i="40"/>
  <c r="H34" i="40" s="1"/>
  <c r="G28" i="40"/>
  <c r="H28" i="40" s="1"/>
  <c r="G30" i="40"/>
  <c r="H30" i="40" s="1"/>
  <c r="G26" i="40"/>
  <c r="G32" i="40"/>
  <c r="H32" i="40" s="1"/>
  <c r="G35" i="40"/>
  <c r="H35" i="40" s="1"/>
  <c r="G27" i="40"/>
  <c r="H27" i="40" s="1"/>
  <c r="F37" i="35"/>
  <c r="F39" i="53"/>
  <c r="F36" i="36"/>
  <c r="F38" i="36" s="1"/>
  <c r="G33" i="40"/>
  <c r="G39" i="53"/>
  <c r="H26" i="40" l="1"/>
  <c r="G36" i="40"/>
  <c r="G38" i="40" s="1"/>
  <c r="G38" i="50"/>
  <c r="G40" i="50" s="1"/>
  <c r="G34" i="52"/>
  <c r="G36" i="52" s="1"/>
  <c r="G37" i="47"/>
  <c r="G37" i="42"/>
  <c r="G37" i="35"/>
  <c r="H33" i="40"/>
  <c r="D41" i="15"/>
  <c r="H36" i="40" l="1"/>
  <c r="G40" i="19"/>
  <c r="G41" i="15"/>
  <c r="I38" i="40"/>
  <c r="H38" i="40"/>
</calcChain>
</file>

<file path=xl/sharedStrings.xml><?xml version="1.0" encoding="utf-8"?>
<sst xmlns="http://schemas.openxmlformats.org/spreadsheetml/2006/main" count="417" uniqueCount="82">
  <si>
    <t>Մեթոդիստ</t>
  </si>
  <si>
    <t>Բուժքույր</t>
  </si>
  <si>
    <t>Հ Ա Ս Տ Ի Ք Ա Ց ՈՒ Ց Ա Կ</t>
  </si>
  <si>
    <t>Հ/Հ</t>
  </si>
  <si>
    <t>Հաստիքի անվանում</t>
  </si>
  <si>
    <t>Տարեկան աշխատավարձ</t>
  </si>
  <si>
    <t>Տնօրեն</t>
  </si>
  <si>
    <t>Ուսմասվար</t>
  </si>
  <si>
    <t>Մարզիչ</t>
  </si>
  <si>
    <t>Հավաքարար</t>
  </si>
  <si>
    <t>Ընդամենը աշխատավարձ</t>
  </si>
  <si>
    <t>Հավելավճար</t>
  </si>
  <si>
    <t>ԸՆԴԱՄԵՆԸ</t>
  </si>
  <si>
    <t>Բանվոր</t>
  </si>
  <si>
    <t>Հնոցապահ</t>
  </si>
  <si>
    <t>Փոխտնօրեն</t>
  </si>
  <si>
    <t>Բուժ.քույր</t>
  </si>
  <si>
    <t>Գրադարանավար</t>
  </si>
  <si>
    <t>Աշխատողների թվաքանակ  19</t>
  </si>
  <si>
    <t>Զենքի վարպետ</t>
  </si>
  <si>
    <t>Զենքի պահեստապետ</t>
  </si>
  <si>
    <t>Հանդերձապահ</t>
  </si>
  <si>
    <t>Աշխատողների թվաքանակ  26</t>
  </si>
  <si>
    <t>Տնտեսվար</t>
  </si>
  <si>
    <t>Հայաստանի Հանրապետության Շիրակի մարզի Գյումրի համայնքի</t>
  </si>
  <si>
    <t>Արամ Սարգսյանի անվան խաղերի մանկապատանեկան  մարզադպրոց ՀՈԱԿ</t>
  </si>
  <si>
    <t>Ազատ ոճի ըմբշամարտի մանկապատանեկան մարզադպրոց ՀՈԱԿ</t>
  </si>
  <si>
    <t>Սամբո-ձյուդոյի մանկապատանեկան մարզադպրոց ՀՈԱԿ</t>
  </si>
  <si>
    <t>Հրաձգության մանկապատանեկան մարզադպրոց ՀՈԱԿ</t>
  </si>
  <si>
    <t>Յու.Վարդանյանի անվան ծանրամարտի մանկապատանեկան մարզադպրոց ՀՈԱԿ</t>
  </si>
  <si>
    <t>Ա.Ալեքսանյանի անվան հունա-հռոմեական ըմբշամարտի մանկապատանեկան մարզադպրոց ՀՈԱԿ</t>
  </si>
  <si>
    <t>Շախմատի մանկապատանեկան մարզադպրոց ՀՈԱԿ</t>
  </si>
  <si>
    <t>Աթլետիկայի մանկապատանեկան մարզադպրոց ՀՈԱԿ</t>
  </si>
  <si>
    <t>Բռնցքամարտի մանկապատանեկան մարզադպրոց ՀՈԱԿ</t>
  </si>
  <si>
    <t>Համալիր մանկապատանեկան մարզադպրոց ՀՈԱԿ</t>
  </si>
  <si>
    <t>Հաստիքային միավոր (դրույք)</t>
  </si>
  <si>
    <t>(ՀՀ դրամ)</t>
  </si>
  <si>
    <t>Պաշտոնային դրույքաչափ</t>
  </si>
  <si>
    <t>Ջրային մարզաձևերի մանկապատանեկան  մարզադպրոց ՀՈԱԿ</t>
  </si>
  <si>
    <t>Գործավար</t>
  </si>
  <si>
    <t>Քիմ.հականեխող</t>
  </si>
  <si>
    <t>Փականագործ</t>
  </si>
  <si>
    <t>Հնոցապան</t>
  </si>
  <si>
    <t>Ընդամենը</t>
  </si>
  <si>
    <t>Պարի և սպորտային պարի մասնագիտացված մանկապատանեկան մարզադպրոց ՀՈԱԿ</t>
  </si>
  <si>
    <t>Աշխատողների թվաքանակ  14</t>
  </si>
  <si>
    <t>Գեղ.ղեկավար</t>
  </si>
  <si>
    <t>Մարմնամարզական մարզաձևերի մանկապատանեկան մարզադպրոց ՀՈԱԿ</t>
  </si>
  <si>
    <t>Աշխատողների թվաքանակ  30</t>
  </si>
  <si>
    <t>Դաշնակահար</t>
  </si>
  <si>
    <t>&lt;&lt;Տ.Պետրոսյանի անվան շախմատի մանկապատանեկան  մարզադպրոց ՀՈԱԿ&gt;&gt;</t>
  </si>
  <si>
    <t>Աշխատողների թվաքանակ  20</t>
  </si>
  <si>
    <t>Գլխավոր մասնագետգ</t>
  </si>
  <si>
    <t>Տնտեզվար</t>
  </si>
  <si>
    <t>Աշխատողների թվաքանակ  25</t>
  </si>
  <si>
    <t>Աշխատողների թվաքանակ  22</t>
  </si>
  <si>
    <t>Աշխատողների թվաքանակ  18</t>
  </si>
  <si>
    <t>գրադարանավար</t>
  </si>
  <si>
    <t>Ալեքսան Հակոբյանի անվան թենիսի և սեղանի թենիսի մանկապատանեկան   մարզադպրոց ՀՈԱԿ</t>
  </si>
  <si>
    <t xml:space="preserve"> * Բարձրացում</t>
  </si>
  <si>
    <t xml:space="preserve">Ամսական աշխատավարձ </t>
  </si>
  <si>
    <t xml:space="preserve"> Ամսական աշխատավարձ </t>
  </si>
  <si>
    <t>Աշխատողների թվաքանակ  27</t>
  </si>
  <si>
    <t>Պետ պատվեր /կամավոր ատեստավորում/</t>
  </si>
  <si>
    <t>Աշխատողների թվաքանակ  23</t>
  </si>
  <si>
    <t>ՀԱՎԵԼՎԱԾ N 1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    N            -Ա որոշման</t>
  </si>
  <si>
    <t>ՀԱՎԵԼՎԱԾ N 3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   N            -Ա որոշման</t>
  </si>
  <si>
    <t>ՀԱՎԵԼՎԱԾ N 4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     N            -Ա որոշման</t>
  </si>
  <si>
    <t>ՀԱՎԵԼՎԱԾ N 5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      N            -Ա որոշման</t>
  </si>
  <si>
    <t>ՀԱՎԵԼՎԱԾ N 6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 N            -Ա որոշման</t>
  </si>
  <si>
    <t>ՀԱՎԵԼՎԱԾ N 7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 N            -Ա որոշման</t>
  </si>
  <si>
    <t>ՀԱՎԵԼՎԱԾ N 8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N            -Ա որոշման</t>
  </si>
  <si>
    <t>ՀԱՎԵԼՎԱԾ N 9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N            -Ա որոշման</t>
  </si>
  <si>
    <t>ՀԱՎԵԼՎԱԾ N 10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N            -Ա որոշման</t>
  </si>
  <si>
    <t>ՀԱՎԵԼՎԱԾ N 11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N            -Ա որոշման</t>
  </si>
  <si>
    <t>ՀԱՎԵԼՎԱԾ N 12                                                                                  Հայաստանի Հանրապետության Շիրակի մարզի Գյումրի համայնքի ավագանու2026 թվականի  փետրվարի 10-ի                                                                                                    N            -Ա որոշման</t>
  </si>
  <si>
    <t>ՀԱՎԵԼՎԱԾ N 13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 N            -Ա որոշման</t>
  </si>
  <si>
    <t>ՀԱՎԵԼՎԱԾ N 14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  N            -Ա որոշման</t>
  </si>
  <si>
    <t>ՀԱՎԵԼՎԱԾ N 15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N            -Ա որոշման</t>
  </si>
  <si>
    <t>Աշխատողների թվաքանակ  28</t>
  </si>
  <si>
    <t>Բարձրացում</t>
  </si>
  <si>
    <t>ՀԱՎԵԼՎԱԾ N 2                                                                                            Հայաստանի Հանրապետության Շիրակի մարզի Գյումրի համայնքի ավագանու 2026 թվականի  փետրվարի 10-ի                                                                                                                   N         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</si>
</sst>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b/>
      <sz val="12"/>
      <name val="Times Armenian"/>
      <family val="1"/>
    </font>
    <font>
      <b/>
      <sz val="12"/>
      <name val="Arial Armenian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  <font>
      <b/>
      <u/>
      <sz val="12"/>
      <name val="GHEA Grapalat"/>
      <family val="3"/>
    </font>
    <font>
      <b/>
      <sz val="10"/>
      <name val="GHEA Grapalat"/>
      <family val="3"/>
    </font>
    <font>
      <b/>
      <vertAlign val="superscript"/>
      <sz val="12"/>
      <name val="GHEA Grapalat"/>
      <family val="3"/>
    </font>
    <font>
      <sz val="11"/>
      <color theme="1"/>
      <name val="GHEA Grapalat"/>
      <family val="3"/>
    </font>
    <font>
      <sz val="11"/>
      <color rgb="FFFF0000"/>
      <name val="GHEA Grapalat"/>
      <family val="3"/>
    </font>
    <font>
      <b/>
      <sz val="12"/>
      <color theme="1"/>
      <name val="GHEA Grapalat"/>
      <family val="3"/>
    </font>
    <font>
      <b/>
      <sz val="11"/>
      <color rgb="FFFF0000"/>
      <name val="GHEA Grapalat"/>
      <family val="3"/>
    </font>
    <font>
      <b/>
      <sz val="11"/>
      <color theme="1"/>
      <name val="GHEA Grapalat"/>
      <family val="3"/>
    </font>
    <font>
      <b/>
      <sz val="14"/>
      <name val="GHEA Grapalat"/>
      <family val="3"/>
    </font>
    <font>
      <sz val="14"/>
      <name val="GHEA Grapalat"/>
      <family val="3"/>
    </font>
    <font>
      <b/>
      <u/>
      <sz val="14"/>
      <name val="GHEA Grapalat"/>
      <family val="3"/>
    </font>
    <font>
      <b/>
      <vertAlign val="superscript"/>
      <sz val="14"/>
      <name val="GHEA Grapalat"/>
      <family val="3"/>
    </font>
    <font>
      <b/>
      <sz val="12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indent="2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9" fillId="0" borderId="0" xfId="0" applyFont="1"/>
    <xf numFmtId="49" fontId="9" fillId="0" borderId="0" xfId="0" applyNumberFormat="1" applyFont="1" applyAlignment="1">
      <alignment wrapText="1"/>
    </xf>
    <xf numFmtId="0" fontId="9" fillId="0" borderId="0" xfId="0" applyFont="1" applyBorder="1"/>
    <xf numFmtId="0" fontId="14" fillId="0" borderId="0" xfId="0" applyFont="1" applyAlignment="1">
      <alignment horizontal="center"/>
    </xf>
    <xf numFmtId="0" fontId="11" fillId="0" borderId="0" xfId="0" applyFont="1" applyBorder="1"/>
    <xf numFmtId="0" fontId="12" fillId="0" borderId="0" xfId="0" applyFont="1" applyAlignment="1">
      <alignment horizontal="left"/>
    </xf>
    <xf numFmtId="0" fontId="9" fillId="0" borderId="0" xfId="0" applyFont="1" applyAlignment="1">
      <alignment vertical="top" wrapText="1"/>
    </xf>
    <xf numFmtId="0" fontId="9" fillId="0" borderId="0" xfId="0" applyFont="1" applyAlignment="1"/>
    <xf numFmtId="0" fontId="9" fillId="0" borderId="0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/>
    <xf numFmtId="0" fontId="10" fillId="0" borderId="0" xfId="0" applyFont="1" applyAlignment="1"/>
    <xf numFmtId="0" fontId="7" fillId="0" borderId="13" xfId="0" applyFont="1" applyBorder="1" applyAlignment="1">
      <alignment horizontal="center" vertical="top" wrapText="1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" fontId="5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wrapText="1"/>
    </xf>
    <xf numFmtId="49" fontId="9" fillId="0" borderId="0" xfId="0" applyNumberFormat="1" applyFont="1" applyBorder="1" applyAlignment="1">
      <alignment vertical="top" wrapText="1"/>
    </xf>
    <xf numFmtId="0" fontId="9" fillId="0" borderId="6" xfId="0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1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1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/>
    </xf>
    <xf numFmtId="3" fontId="9" fillId="0" borderId="20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right" wrapText="1"/>
    </xf>
    <xf numFmtId="0" fontId="8" fillId="0" borderId="4" xfId="0" applyFont="1" applyBorder="1" applyAlignment="1">
      <alignment horizontal="justify" wrapText="1"/>
    </xf>
    <xf numFmtId="0" fontId="8" fillId="0" borderId="4" xfId="0" applyFont="1" applyBorder="1" applyAlignment="1">
      <alignment horizontal="center" wrapText="1"/>
    </xf>
    <xf numFmtId="0" fontId="8" fillId="0" borderId="12" xfId="0" applyFont="1" applyBorder="1" applyAlignment="1">
      <alignment horizontal="right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9" fillId="0" borderId="5" xfId="0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center" wrapText="1"/>
    </xf>
    <xf numFmtId="0" fontId="9" fillId="0" borderId="12" xfId="0" applyFont="1" applyBorder="1" applyAlignment="1"/>
    <xf numFmtId="0" fontId="9" fillId="0" borderId="5" xfId="0" applyFont="1" applyBorder="1" applyAlignment="1"/>
    <xf numFmtId="3" fontId="9" fillId="0" borderId="5" xfId="0" applyNumberFormat="1" applyFont="1" applyBorder="1" applyAlignment="1">
      <alignment horizontal="center"/>
    </xf>
    <xf numFmtId="3" fontId="17" fillId="0" borderId="5" xfId="0" applyNumberFormat="1" applyFont="1" applyBorder="1" applyAlignment="1">
      <alignment horizontal="center"/>
    </xf>
    <xf numFmtId="0" fontId="9" fillId="0" borderId="18" xfId="0" applyFont="1" applyBorder="1" applyAlignment="1"/>
    <xf numFmtId="0" fontId="9" fillId="0" borderId="20" xfId="0" applyFont="1" applyBorder="1" applyAlignment="1">
      <alignment wrapText="1"/>
    </xf>
    <xf numFmtId="0" fontId="9" fillId="0" borderId="16" xfId="0" applyFont="1" applyBorder="1" applyAlignment="1"/>
    <xf numFmtId="3" fontId="9" fillId="0" borderId="24" xfId="0" applyNumberFormat="1" applyFont="1" applyBorder="1" applyAlignment="1">
      <alignment horizontal="center"/>
    </xf>
    <xf numFmtId="0" fontId="9" fillId="0" borderId="7" xfId="0" applyFont="1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9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3" fontId="9" fillId="0" borderId="6" xfId="0" applyNumberFormat="1" applyFont="1" applyBorder="1" applyAlignment="1">
      <alignment vertical="center"/>
    </xf>
    <xf numFmtId="3" fontId="19" fillId="0" borderId="4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/>
    <xf numFmtId="3" fontId="17" fillId="0" borderId="2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21" fillId="0" borderId="0" xfId="0" applyFont="1"/>
    <xf numFmtId="0" fontId="2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tabSelected="1" workbookViewId="0">
      <selection activeCell="E39" sqref="E39"/>
    </sheetView>
  </sheetViews>
  <sheetFormatPr defaultRowHeight="12.75" x14ac:dyDescent="0.2"/>
  <cols>
    <col min="1" max="1" width="6" customWidth="1"/>
    <col min="2" max="2" width="32.28515625" customWidth="1"/>
    <col min="3" max="3" width="17" customWidth="1"/>
    <col min="4" max="5" width="16.85546875" customWidth="1"/>
    <col min="6" max="6" width="18.7109375" customWidth="1"/>
    <col min="7" max="7" width="19.140625" customWidth="1"/>
    <col min="8" max="8" width="34.28515625" customWidth="1"/>
  </cols>
  <sheetData>
    <row r="2" spans="1:8" ht="12.75" customHeight="1" x14ac:dyDescent="0.2">
      <c r="D2" s="151" t="s">
        <v>65</v>
      </c>
      <c r="E2" s="151"/>
      <c r="F2" s="151"/>
      <c r="G2" s="151"/>
    </row>
    <row r="3" spans="1:8" ht="12.75" customHeight="1" x14ac:dyDescent="0.2">
      <c r="D3" s="151"/>
      <c r="E3" s="151"/>
      <c r="F3" s="151"/>
      <c r="G3" s="151"/>
    </row>
    <row r="4" spans="1:8" ht="12.75" customHeight="1" x14ac:dyDescent="0.2">
      <c r="D4" s="151"/>
      <c r="E4" s="151"/>
      <c r="F4" s="151"/>
      <c r="G4" s="151"/>
    </row>
    <row r="5" spans="1:8" ht="12.75" customHeight="1" x14ac:dyDescent="0.2">
      <c r="D5" s="151"/>
      <c r="E5" s="151"/>
      <c r="F5" s="151"/>
      <c r="G5" s="151"/>
    </row>
    <row r="6" spans="1:8" ht="35.25" customHeight="1" x14ac:dyDescent="0.2">
      <c r="D6" s="151"/>
      <c r="E6" s="151"/>
      <c r="F6" s="151"/>
      <c r="G6" s="151"/>
    </row>
    <row r="7" spans="1:8" ht="12.75" customHeight="1" x14ac:dyDescent="0.3">
      <c r="D7" s="43"/>
      <c r="E7" s="43"/>
      <c r="F7" s="43"/>
      <c r="G7" s="43"/>
    </row>
    <row r="8" spans="1:8" ht="12.75" customHeight="1" x14ac:dyDescent="0.3">
      <c r="D8" s="43"/>
      <c r="E8" s="43"/>
      <c r="F8" s="43"/>
      <c r="G8" s="43"/>
    </row>
    <row r="9" spans="1:8" ht="12.75" customHeight="1" x14ac:dyDescent="0.3">
      <c r="D9" s="43"/>
      <c r="E9" s="43"/>
      <c r="F9" s="43"/>
      <c r="G9" s="43"/>
    </row>
    <row r="10" spans="1:8" ht="12.75" hidden="1" customHeight="1" x14ac:dyDescent="0.3">
      <c r="D10" s="43"/>
      <c r="E10" s="43"/>
      <c r="F10" s="43"/>
      <c r="G10" s="43"/>
    </row>
    <row r="11" spans="1:8" ht="12.75" hidden="1" customHeight="1" x14ac:dyDescent="0.3">
      <c r="D11" s="43"/>
      <c r="E11" s="43"/>
      <c r="F11" s="43"/>
      <c r="G11" s="43"/>
    </row>
    <row r="12" spans="1:8" ht="21" hidden="1" customHeight="1" x14ac:dyDescent="0.3">
      <c r="D12" s="43"/>
      <c r="E12" s="43"/>
      <c r="F12" s="43"/>
      <c r="G12" s="43"/>
    </row>
    <row r="13" spans="1:8" ht="22.5" hidden="1" customHeight="1" x14ac:dyDescent="0.2">
      <c r="D13" s="30"/>
      <c r="E13" s="30"/>
      <c r="F13" s="30"/>
      <c r="G13" s="30"/>
    </row>
    <row r="14" spans="1:8" ht="12.75" hidden="1" customHeight="1" x14ac:dyDescent="0.2">
      <c r="D14" s="30"/>
      <c r="E14" s="30"/>
      <c r="F14" s="30"/>
      <c r="G14" s="30"/>
    </row>
    <row r="15" spans="1:8" ht="17.25" x14ac:dyDescent="0.3">
      <c r="A15" s="9"/>
      <c r="B15" s="8"/>
      <c r="C15" s="8"/>
      <c r="D15" s="30"/>
      <c r="E15" s="30"/>
      <c r="F15" s="30"/>
      <c r="G15" s="30"/>
      <c r="H15" s="27"/>
    </row>
    <row r="16" spans="1:8" ht="17.25" x14ac:dyDescent="0.3">
      <c r="A16" s="9"/>
      <c r="B16" s="8"/>
      <c r="C16" s="8"/>
      <c r="D16" s="43"/>
      <c r="E16" s="43"/>
      <c r="F16" s="43"/>
      <c r="G16" s="43"/>
    </row>
    <row r="17" spans="1:7" ht="17.25" x14ac:dyDescent="0.3">
      <c r="A17" s="9"/>
      <c r="B17" s="8"/>
      <c r="C17" s="8"/>
      <c r="D17" s="8"/>
      <c r="E17" s="8"/>
      <c r="F17" s="8"/>
      <c r="G17" s="8"/>
    </row>
    <row r="18" spans="1:7" ht="18" customHeight="1" x14ac:dyDescent="0.3">
      <c r="A18" s="8"/>
      <c r="B18" s="152" t="s">
        <v>2</v>
      </c>
      <c r="C18" s="152"/>
      <c r="D18" s="152"/>
      <c r="E18" s="152"/>
      <c r="F18" s="152"/>
      <c r="G18" s="8"/>
    </row>
    <row r="19" spans="1:7" ht="17.25" x14ac:dyDescent="0.3">
      <c r="A19" s="10"/>
      <c r="B19" s="8"/>
      <c r="C19" s="8"/>
      <c r="D19" s="8"/>
      <c r="E19" s="8"/>
      <c r="F19" s="8"/>
      <c r="G19" s="8"/>
    </row>
    <row r="20" spans="1:7" ht="16.5" customHeight="1" x14ac:dyDescent="0.3">
      <c r="A20" s="8"/>
      <c r="B20" s="152" t="s">
        <v>24</v>
      </c>
      <c r="C20" s="152"/>
      <c r="D20" s="152"/>
      <c r="E20" s="152"/>
      <c r="F20" s="152"/>
      <c r="G20" s="23"/>
    </row>
    <row r="21" spans="1:7" ht="17.25" x14ac:dyDescent="0.3">
      <c r="A21" s="10"/>
      <c r="B21" s="8"/>
      <c r="C21" s="8"/>
      <c r="D21" s="8"/>
      <c r="E21" s="8"/>
      <c r="F21" s="8"/>
      <c r="G21" s="8"/>
    </row>
    <row r="22" spans="1:7" ht="17.25" x14ac:dyDescent="0.3">
      <c r="A22" s="10"/>
      <c r="B22" s="159" t="s">
        <v>26</v>
      </c>
      <c r="C22" s="159"/>
      <c r="D22" s="159"/>
      <c r="E22" s="159"/>
      <c r="F22" s="159"/>
      <c r="G22" s="21"/>
    </row>
    <row r="23" spans="1:7" ht="19.5" x14ac:dyDescent="0.3">
      <c r="A23" s="8"/>
      <c r="B23" s="8"/>
      <c r="C23" s="8"/>
      <c r="D23" s="19"/>
      <c r="E23" s="19"/>
      <c r="F23" s="19"/>
      <c r="G23" s="8"/>
    </row>
    <row r="24" spans="1:7" ht="17.25" x14ac:dyDescent="0.3">
      <c r="A24" s="10"/>
      <c r="B24" s="8"/>
      <c r="C24" s="8"/>
      <c r="D24" s="8"/>
      <c r="E24" s="8"/>
      <c r="F24" s="8"/>
      <c r="G24" s="8"/>
    </row>
    <row r="25" spans="1:7" ht="14.25" customHeight="1" x14ac:dyDescent="0.25">
      <c r="A25" s="11"/>
      <c r="B25" s="8"/>
      <c r="C25" s="8"/>
      <c r="D25" s="8"/>
      <c r="E25" s="8"/>
      <c r="F25" s="8"/>
      <c r="G25" s="8"/>
    </row>
    <row r="26" spans="1:7" ht="17.25" customHeight="1" x14ac:dyDescent="0.3">
      <c r="A26" s="8"/>
      <c r="B26" s="158" t="s">
        <v>22</v>
      </c>
      <c r="C26" s="158"/>
      <c r="D26" s="158"/>
      <c r="E26" s="158"/>
      <c r="F26" s="158"/>
      <c r="G26" s="8"/>
    </row>
    <row r="27" spans="1:7" ht="14.25" customHeight="1" x14ac:dyDescent="0.25">
      <c r="A27" s="12"/>
      <c r="B27" s="8"/>
      <c r="C27" s="8"/>
      <c r="D27" s="8"/>
      <c r="E27" s="8"/>
      <c r="F27" s="8"/>
      <c r="G27" s="8"/>
    </row>
    <row r="28" spans="1:7" ht="18" thickBot="1" x14ac:dyDescent="0.35">
      <c r="A28" s="10"/>
      <c r="B28" s="8"/>
      <c r="C28" s="8"/>
      <c r="D28" s="8"/>
      <c r="E28" s="8"/>
      <c r="F28" s="8"/>
      <c r="G28" s="8"/>
    </row>
    <row r="29" spans="1:7" ht="33.75" customHeight="1" x14ac:dyDescent="0.2">
      <c r="A29" s="154" t="s">
        <v>3</v>
      </c>
      <c r="B29" s="154" t="s">
        <v>4</v>
      </c>
      <c r="C29" s="28" t="s">
        <v>37</v>
      </c>
      <c r="D29" s="156" t="s">
        <v>35</v>
      </c>
      <c r="E29" s="154" t="s">
        <v>80</v>
      </c>
      <c r="F29" s="14" t="s">
        <v>60</v>
      </c>
      <c r="G29" s="13" t="s">
        <v>5</v>
      </c>
    </row>
    <row r="30" spans="1:7" ht="21.75" customHeight="1" thickBot="1" x14ac:dyDescent="0.25">
      <c r="A30" s="155"/>
      <c r="B30" s="155"/>
      <c r="C30" s="15" t="s">
        <v>36</v>
      </c>
      <c r="D30" s="157"/>
      <c r="E30" s="155"/>
      <c r="F30" s="15" t="s">
        <v>36</v>
      </c>
      <c r="G30" s="15" t="s">
        <v>36</v>
      </c>
    </row>
    <row r="31" spans="1:7" ht="28.5" customHeight="1" x14ac:dyDescent="0.2">
      <c r="A31" s="63">
        <v>1</v>
      </c>
      <c r="B31" s="64" t="s">
        <v>6</v>
      </c>
      <c r="C31" s="34">
        <v>198985</v>
      </c>
      <c r="D31" s="35">
        <v>1</v>
      </c>
      <c r="E31" s="34">
        <v>18089</v>
      </c>
      <c r="F31" s="34">
        <f>SUM(C31+E31)*D31</f>
        <v>217074</v>
      </c>
      <c r="G31" s="52">
        <f>SUM(C31*D31*2)+(F31*10)</f>
        <v>2568710</v>
      </c>
    </row>
    <row r="32" spans="1:7" s="4" customFormat="1" ht="28.5" customHeight="1" x14ac:dyDescent="0.2">
      <c r="A32" s="65">
        <v>2</v>
      </c>
      <c r="B32" s="66" t="s">
        <v>7</v>
      </c>
      <c r="C32" s="59">
        <v>157300</v>
      </c>
      <c r="D32" s="36">
        <v>1</v>
      </c>
      <c r="E32" s="34">
        <v>14300</v>
      </c>
      <c r="F32" s="34">
        <f t="shared" ref="F32:F38" si="0">SUM(C32+E32)*D32</f>
        <v>171600</v>
      </c>
      <c r="G32" s="52">
        <f t="shared" ref="G32:G38" si="1">SUM(C32*D32*2)+(F32*10)</f>
        <v>2030600</v>
      </c>
    </row>
    <row r="33" spans="1:8" ht="28.5" customHeight="1" x14ac:dyDescent="0.2">
      <c r="A33" s="63">
        <v>3</v>
      </c>
      <c r="B33" s="66" t="s">
        <v>0</v>
      </c>
      <c r="C33" s="59">
        <v>149435</v>
      </c>
      <c r="D33" s="36">
        <v>1</v>
      </c>
      <c r="E33" s="34">
        <v>13585</v>
      </c>
      <c r="F33" s="34">
        <f t="shared" si="0"/>
        <v>163020</v>
      </c>
      <c r="G33" s="52">
        <f t="shared" si="1"/>
        <v>1929070</v>
      </c>
    </row>
    <row r="34" spans="1:8" ht="28.5" customHeight="1" x14ac:dyDescent="0.2">
      <c r="A34" s="65">
        <v>4</v>
      </c>
      <c r="B34" s="66" t="s">
        <v>8</v>
      </c>
      <c r="C34" s="59">
        <v>152295</v>
      </c>
      <c r="D34" s="36">
        <v>23.5</v>
      </c>
      <c r="E34" s="34">
        <v>13845</v>
      </c>
      <c r="F34" s="34">
        <f t="shared" si="0"/>
        <v>3904290</v>
      </c>
      <c r="G34" s="52">
        <f t="shared" si="1"/>
        <v>46200765</v>
      </c>
    </row>
    <row r="35" spans="1:8" ht="28.5" customHeight="1" x14ac:dyDescent="0.2">
      <c r="A35" s="63">
        <v>5</v>
      </c>
      <c r="B35" s="66" t="s">
        <v>1</v>
      </c>
      <c r="C35" s="59">
        <v>149435</v>
      </c>
      <c r="D35" s="36">
        <v>1</v>
      </c>
      <c r="E35" s="34">
        <v>13585</v>
      </c>
      <c r="F35" s="34">
        <f t="shared" si="0"/>
        <v>163020</v>
      </c>
      <c r="G35" s="52">
        <f t="shared" si="1"/>
        <v>1929070</v>
      </c>
    </row>
    <row r="36" spans="1:8" ht="28.5" customHeight="1" x14ac:dyDescent="0.2">
      <c r="A36" s="65">
        <v>6</v>
      </c>
      <c r="B36" s="66" t="s">
        <v>23</v>
      </c>
      <c r="C36" s="59">
        <v>148720</v>
      </c>
      <c r="D36" s="36">
        <v>1.5</v>
      </c>
      <c r="E36" s="34">
        <v>13520</v>
      </c>
      <c r="F36" s="34">
        <f t="shared" si="0"/>
        <v>243360</v>
      </c>
      <c r="G36" s="52">
        <f t="shared" si="1"/>
        <v>2879760</v>
      </c>
    </row>
    <row r="37" spans="1:8" ht="28.5" customHeight="1" x14ac:dyDescent="0.2">
      <c r="A37" s="63">
        <v>7</v>
      </c>
      <c r="B37" s="66" t="s">
        <v>9</v>
      </c>
      <c r="C37" s="59">
        <v>148720</v>
      </c>
      <c r="D37" s="36">
        <v>1.5</v>
      </c>
      <c r="E37" s="34">
        <v>13520</v>
      </c>
      <c r="F37" s="34">
        <f t="shared" si="0"/>
        <v>243360</v>
      </c>
      <c r="G37" s="52">
        <f t="shared" si="1"/>
        <v>2879760</v>
      </c>
    </row>
    <row r="38" spans="1:8" ht="28.5" customHeight="1" x14ac:dyDescent="0.2">
      <c r="A38" s="65">
        <v>8</v>
      </c>
      <c r="B38" s="66" t="s">
        <v>39</v>
      </c>
      <c r="C38" s="59">
        <v>148720</v>
      </c>
      <c r="D38" s="36">
        <v>0.5</v>
      </c>
      <c r="E38" s="34">
        <v>13520</v>
      </c>
      <c r="F38" s="34">
        <f t="shared" si="0"/>
        <v>81120</v>
      </c>
      <c r="G38" s="52">
        <f t="shared" si="1"/>
        <v>959920</v>
      </c>
    </row>
    <row r="39" spans="1:8" ht="28.5" customHeight="1" x14ac:dyDescent="0.2">
      <c r="A39" s="70"/>
      <c r="B39" s="71" t="s">
        <v>10</v>
      </c>
      <c r="C39" s="102"/>
      <c r="D39" s="32">
        <f>SUM(D31:D38)</f>
        <v>31</v>
      </c>
      <c r="E39" s="53"/>
      <c r="F39" s="53">
        <f>SUM(F31:F38)</f>
        <v>5186844</v>
      </c>
      <c r="G39" s="137">
        <f>SUM(G31:G38)</f>
        <v>61377655</v>
      </c>
    </row>
    <row r="40" spans="1:8" ht="28.5" customHeight="1" thickBot="1" x14ac:dyDescent="0.25">
      <c r="A40" s="72"/>
      <c r="B40" s="61" t="s">
        <v>11</v>
      </c>
      <c r="C40" s="61"/>
      <c r="D40" s="61"/>
      <c r="E40" s="136"/>
      <c r="F40" s="54">
        <v>36000</v>
      </c>
      <c r="G40" s="55">
        <f t="shared" ref="G40" si="2">SUM(F40*12)</f>
        <v>432000</v>
      </c>
    </row>
    <row r="41" spans="1:8" ht="28.5" customHeight="1" thickBot="1" x14ac:dyDescent="0.25">
      <c r="A41" s="73"/>
      <c r="B41" s="74" t="s">
        <v>12</v>
      </c>
      <c r="C41" s="74"/>
      <c r="D41" s="101">
        <f>SUM(D39)</f>
        <v>31</v>
      </c>
      <c r="E41" s="56">
        <f>SUM(E39:E40)</f>
        <v>0</v>
      </c>
      <c r="F41" s="56">
        <f>SUM(F39:F40)</f>
        <v>5222844</v>
      </c>
      <c r="G41" s="56">
        <f>SUM(G39:G40)</f>
        <v>61809655</v>
      </c>
    </row>
    <row r="42" spans="1:8" ht="17.25" x14ac:dyDescent="0.3">
      <c r="A42" s="18"/>
      <c r="B42" s="18"/>
      <c r="C42" s="18"/>
      <c r="D42" s="24"/>
      <c r="E42" s="134"/>
      <c r="F42" s="24"/>
      <c r="G42" s="18"/>
    </row>
    <row r="43" spans="1:8" ht="17.25" x14ac:dyDescent="0.3">
      <c r="A43" s="18"/>
      <c r="B43" s="18"/>
      <c r="C43" s="18"/>
      <c r="D43" s="24"/>
      <c r="E43" s="134"/>
      <c r="F43" s="24"/>
      <c r="G43" s="18"/>
    </row>
    <row r="44" spans="1:8" ht="24" customHeight="1" x14ac:dyDescent="0.3">
      <c r="A44" s="16"/>
      <c r="B44" s="37"/>
      <c r="C44" s="37"/>
      <c r="D44" s="37"/>
      <c r="E44" s="37"/>
      <c r="F44" s="37"/>
      <c r="G44" s="37"/>
    </row>
    <row r="45" spans="1:8" ht="23.25" customHeight="1" x14ac:dyDescent="0.3">
      <c r="A45" s="16"/>
      <c r="B45" s="50"/>
      <c r="C45" s="50"/>
      <c r="D45" s="50"/>
      <c r="E45" s="50"/>
      <c r="F45" s="50"/>
      <c r="G45" s="50"/>
    </row>
    <row r="46" spans="1:8" ht="17.25" x14ac:dyDescent="0.3">
      <c r="A46" s="16"/>
      <c r="B46" s="50"/>
      <c r="C46" s="50"/>
      <c r="D46" s="50"/>
      <c r="E46" s="50"/>
      <c r="F46" s="50"/>
      <c r="G46" s="50"/>
    </row>
    <row r="47" spans="1:8" ht="17.25" x14ac:dyDescent="0.3">
      <c r="A47" s="16"/>
      <c r="B47" s="50"/>
      <c r="C47" s="50"/>
      <c r="D47" s="50"/>
      <c r="E47" s="50"/>
      <c r="F47" s="50"/>
      <c r="G47" s="50"/>
    </row>
    <row r="48" spans="1:8" ht="17.25" x14ac:dyDescent="0.3">
      <c r="A48" s="16"/>
      <c r="B48" s="50"/>
      <c r="C48" s="50"/>
      <c r="D48" s="50"/>
      <c r="E48" s="50"/>
      <c r="F48" s="50"/>
      <c r="G48" s="50"/>
      <c r="H48" s="2"/>
    </row>
    <row r="49" spans="1:8" ht="17.25" x14ac:dyDescent="0.3">
      <c r="A49" s="16"/>
      <c r="B49" s="50"/>
      <c r="C49" s="50"/>
      <c r="D49" s="50"/>
      <c r="E49" s="50"/>
      <c r="F49" s="50"/>
      <c r="G49" s="50"/>
      <c r="H49" s="2"/>
    </row>
    <row r="50" spans="1:8" ht="23.25" customHeight="1" x14ac:dyDescent="0.3">
      <c r="A50" s="16"/>
      <c r="B50" s="50"/>
      <c r="C50" s="50"/>
      <c r="D50" s="50"/>
      <c r="E50" s="50"/>
      <c r="F50" s="50"/>
      <c r="G50" s="50"/>
    </row>
    <row r="51" spans="1:8" ht="17.25" x14ac:dyDescent="0.3">
      <c r="A51" s="9"/>
      <c r="B51" s="16"/>
      <c r="C51" s="16"/>
      <c r="D51" s="9"/>
      <c r="E51" s="9"/>
      <c r="F51" s="153"/>
      <c r="G51" s="153"/>
    </row>
    <row r="52" spans="1:8" ht="17.25" x14ac:dyDescent="0.3">
      <c r="A52" s="9"/>
      <c r="B52" s="16"/>
      <c r="C52" s="16"/>
      <c r="D52" s="16"/>
      <c r="E52" s="16"/>
      <c r="F52" s="18"/>
      <c r="G52" s="18"/>
    </row>
    <row r="53" spans="1:8" ht="17.25" x14ac:dyDescent="0.3">
      <c r="A53" s="9"/>
      <c r="B53" s="9"/>
      <c r="C53" s="9"/>
      <c r="D53" s="9"/>
      <c r="E53" s="9"/>
      <c r="F53" s="16"/>
      <c r="G53" s="20"/>
    </row>
    <row r="54" spans="1:8" ht="17.25" x14ac:dyDescent="0.3">
      <c r="A54" s="9"/>
      <c r="B54" s="9"/>
      <c r="C54" s="9"/>
      <c r="D54" s="9"/>
      <c r="E54" s="9"/>
      <c r="F54" s="9"/>
      <c r="G54" s="9"/>
    </row>
    <row r="55" spans="1:8" ht="17.25" x14ac:dyDescent="0.3">
      <c r="A55" s="9"/>
      <c r="B55" s="9"/>
      <c r="C55" s="9"/>
      <c r="D55" s="9"/>
      <c r="E55" s="9"/>
      <c r="F55" s="16"/>
      <c r="G55" s="9"/>
    </row>
    <row r="56" spans="1:8" ht="15" x14ac:dyDescent="0.2">
      <c r="A56" s="1"/>
      <c r="B56" s="1"/>
      <c r="C56" s="1"/>
      <c r="D56" s="1"/>
      <c r="E56" s="1"/>
      <c r="F56" s="1"/>
      <c r="G56" s="1"/>
    </row>
    <row r="57" spans="1:8" ht="15" x14ac:dyDescent="0.2">
      <c r="A57" s="6"/>
      <c r="B57" s="6"/>
      <c r="C57" s="6"/>
      <c r="D57" s="6"/>
      <c r="E57" s="6"/>
      <c r="F57" s="6"/>
      <c r="G57" s="6"/>
    </row>
    <row r="58" spans="1:8" ht="15" x14ac:dyDescent="0.2">
      <c r="A58" s="6"/>
      <c r="B58" s="6"/>
      <c r="C58" s="6"/>
      <c r="D58" s="6"/>
      <c r="E58" s="6"/>
      <c r="F58" s="6"/>
      <c r="G58" s="6"/>
    </row>
  </sheetData>
  <mergeCells count="10">
    <mergeCell ref="D2:G6"/>
    <mergeCell ref="B18:F18"/>
    <mergeCell ref="F51:G51"/>
    <mergeCell ref="A29:A30"/>
    <mergeCell ref="B29:B30"/>
    <mergeCell ref="D29:D30"/>
    <mergeCell ref="B26:F26"/>
    <mergeCell ref="B20:F20"/>
    <mergeCell ref="B22:F22"/>
    <mergeCell ref="E29:E30"/>
  </mergeCells>
  <printOptions horizontalCentered="1"/>
  <pageMargins left="0" right="0" top="0" bottom="0" header="0.31496062992125984" footer="0.51181102362204722"/>
  <pageSetup paperSize="9" scale="7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topLeftCell="A22" zoomScaleNormal="100" workbookViewId="0">
      <selection activeCell="E36" sqref="E36"/>
    </sheetView>
  </sheetViews>
  <sheetFormatPr defaultRowHeight="12.75" x14ac:dyDescent="0.2"/>
  <cols>
    <col min="1" max="1" width="6" customWidth="1"/>
    <col min="2" max="2" width="32.42578125" customWidth="1"/>
    <col min="3" max="3" width="16.85546875" customWidth="1"/>
    <col min="4" max="5" width="17.140625" customWidth="1"/>
    <col min="6" max="6" width="17.7109375" customWidth="1"/>
    <col min="7" max="8" width="17.7109375" hidden="1" customWidth="1"/>
    <col min="9" max="9" width="20" customWidth="1"/>
    <col min="10" max="10" width="4.28515625" customWidth="1"/>
  </cols>
  <sheetData>
    <row r="2" spans="1:10" ht="12.75" customHeight="1" x14ac:dyDescent="0.2">
      <c r="D2" s="151" t="s">
        <v>73</v>
      </c>
      <c r="E2" s="151"/>
      <c r="F2" s="151"/>
      <c r="G2" s="151"/>
      <c r="H2" s="151"/>
      <c r="I2" s="151"/>
    </row>
    <row r="3" spans="1:10" ht="12.75" customHeight="1" x14ac:dyDescent="0.2">
      <c r="D3" s="151"/>
      <c r="E3" s="151"/>
      <c r="F3" s="151"/>
      <c r="G3" s="151"/>
      <c r="H3" s="151"/>
      <c r="I3" s="151"/>
    </row>
    <row r="4" spans="1:10" ht="12.75" customHeight="1" x14ac:dyDescent="0.2">
      <c r="D4" s="151"/>
      <c r="E4" s="151"/>
      <c r="F4" s="151"/>
      <c r="G4" s="151"/>
      <c r="H4" s="151"/>
      <c r="I4" s="151"/>
    </row>
    <row r="5" spans="1:10" ht="12.75" customHeight="1" x14ac:dyDescent="0.2">
      <c r="D5" s="151"/>
      <c r="E5" s="151"/>
      <c r="F5" s="151"/>
      <c r="G5" s="151"/>
      <c r="H5" s="151"/>
      <c r="I5" s="151"/>
    </row>
    <row r="6" spans="1:10" ht="12.75" customHeight="1" x14ac:dyDescent="0.2">
      <c r="D6" s="151"/>
      <c r="E6" s="151"/>
      <c r="F6" s="151"/>
      <c r="G6" s="151"/>
      <c r="H6" s="151"/>
      <c r="I6" s="151"/>
    </row>
    <row r="7" spans="1:10" ht="12.75" customHeight="1" x14ac:dyDescent="0.2">
      <c r="D7" s="151"/>
      <c r="E7" s="151"/>
      <c r="F7" s="151"/>
      <c r="G7" s="151"/>
      <c r="H7" s="151"/>
      <c r="I7" s="151"/>
    </row>
    <row r="8" spans="1:10" ht="12.75" customHeight="1" x14ac:dyDescent="0.2">
      <c r="D8" s="151"/>
      <c r="E8" s="151"/>
      <c r="F8" s="151"/>
      <c r="G8" s="151"/>
      <c r="H8" s="151"/>
      <c r="I8" s="151"/>
    </row>
    <row r="9" spans="1:10" ht="12.75" customHeight="1" x14ac:dyDescent="0.3">
      <c r="D9" s="43"/>
      <c r="E9" s="43"/>
      <c r="F9" s="43"/>
      <c r="G9" s="43"/>
      <c r="H9" s="43"/>
      <c r="I9" s="43"/>
    </row>
    <row r="10" spans="1:10" ht="23.25" customHeight="1" x14ac:dyDescent="0.3">
      <c r="A10" s="9"/>
      <c r="B10" s="8"/>
      <c r="C10" s="8"/>
      <c r="D10" s="43"/>
      <c r="E10" s="43"/>
      <c r="F10" s="43"/>
      <c r="G10" s="43"/>
      <c r="H10" s="43"/>
      <c r="I10" s="43"/>
      <c r="J10" s="22"/>
    </row>
    <row r="11" spans="1:10" ht="23.25" customHeight="1" x14ac:dyDescent="0.3">
      <c r="A11" s="9"/>
      <c r="B11" s="8"/>
      <c r="C11" s="8"/>
      <c r="D11" s="44"/>
      <c r="E11" s="44"/>
      <c r="F11" s="44"/>
      <c r="G11" s="44"/>
      <c r="H11" s="44"/>
      <c r="I11" s="44"/>
      <c r="J11" s="22"/>
    </row>
    <row r="12" spans="1:10" ht="17.25" x14ac:dyDescent="0.3">
      <c r="A12" s="9"/>
      <c r="B12" s="8"/>
      <c r="C12" s="8"/>
      <c r="D12" s="30"/>
      <c r="E12" s="30"/>
      <c r="F12" s="30"/>
      <c r="G12" s="30"/>
      <c r="H12" s="30"/>
      <c r="I12" s="8"/>
      <c r="J12" s="8"/>
    </row>
    <row r="13" spans="1:10" ht="16.5" customHeight="1" x14ac:dyDescent="0.3">
      <c r="A13" s="8"/>
      <c r="B13" s="152" t="s">
        <v>2</v>
      </c>
      <c r="C13" s="152"/>
      <c r="D13" s="152"/>
      <c r="E13" s="152"/>
      <c r="F13" s="152"/>
      <c r="G13" s="40"/>
      <c r="H13" s="40"/>
      <c r="I13" s="8"/>
      <c r="J13" s="8"/>
    </row>
    <row r="14" spans="1:10" ht="17.25" x14ac:dyDescent="0.3">
      <c r="A14" s="40"/>
      <c r="B14" s="8"/>
      <c r="C14" s="8"/>
      <c r="D14" s="8"/>
      <c r="E14" s="8"/>
      <c r="F14" s="8"/>
      <c r="G14" s="8"/>
      <c r="H14" s="8"/>
      <c r="I14" s="8"/>
      <c r="J14" s="8"/>
    </row>
    <row r="15" spans="1:10" ht="15.75" customHeight="1" x14ac:dyDescent="0.3">
      <c r="A15" s="8"/>
      <c r="B15" s="152" t="s">
        <v>24</v>
      </c>
      <c r="C15" s="152"/>
      <c r="D15" s="152"/>
      <c r="E15" s="152"/>
      <c r="F15" s="152"/>
      <c r="G15" s="152"/>
      <c r="H15" s="152"/>
      <c r="I15" s="152"/>
      <c r="J15" s="8"/>
    </row>
    <row r="16" spans="1:10" ht="17.25" x14ac:dyDescent="0.3">
      <c r="A16" s="40"/>
      <c r="B16" s="8"/>
      <c r="C16" s="8"/>
      <c r="D16" s="8"/>
      <c r="E16" s="8"/>
      <c r="F16" s="8"/>
      <c r="G16" s="8"/>
      <c r="H16" s="8"/>
      <c r="I16" s="8"/>
      <c r="J16" s="8"/>
    </row>
    <row r="17" spans="1:10" ht="36" customHeight="1" x14ac:dyDescent="0.3">
      <c r="A17" s="40"/>
      <c r="B17" s="167" t="s">
        <v>30</v>
      </c>
      <c r="C17" s="167"/>
      <c r="D17" s="167"/>
      <c r="E17" s="167"/>
      <c r="F17" s="167"/>
      <c r="G17" s="167"/>
      <c r="H17" s="167"/>
      <c r="I17" s="167"/>
      <c r="J17" s="8"/>
    </row>
    <row r="18" spans="1:10" ht="19.5" x14ac:dyDescent="0.3">
      <c r="A18" s="8"/>
      <c r="B18" s="8"/>
      <c r="C18" s="8"/>
      <c r="D18" s="19"/>
      <c r="E18" s="19"/>
      <c r="F18" s="19"/>
      <c r="G18" s="19"/>
      <c r="H18" s="19"/>
      <c r="I18" s="8"/>
      <c r="J18" s="8"/>
    </row>
    <row r="19" spans="1:10" ht="17.25" x14ac:dyDescent="0.3">
      <c r="A19" s="40"/>
      <c r="B19" s="8"/>
      <c r="C19" s="8"/>
      <c r="D19" s="8"/>
      <c r="E19" s="8"/>
      <c r="F19" s="8"/>
      <c r="G19" s="8"/>
      <c r="H19" s="8"/>
      <c r="I19" s="8"/>
      <c r="J19" s="8"/>
    </row>
    <row r="20" spans="1:10" ht="14.25" x14ac:dyDescent="0.25">
      <c r="A20" s="11"/>
      <c r="B20" s="8"/>
      <c r="C20" s="8"/>
      <c r="D20" s="8"/>
      <c r="E20" s="8"/>
      <c r="F20" s="8"/>
      <c r="G20" s="8"/>
      <c r="H20" s="8"/>
      <c r="I20" s="8"/>
      <c r="J20" s="8"/>
    </row>
    <row r="21" spans="1:10" ht="16.5" x14ac:dyDescent="0.3">
      <c r="A21" s="8"/>
      <c r="B21" s="158" t="s">
        <v>62</v>
      </c>
      <c r="C21" s="158"/>
      <c r="D21" s="158"/>
      <c r="E21" s="158"/>
      <c r="F21" s="158"/>
      <c r="G21" s="39"/>
      <c r="H21" s="39"/>
      <c r="I21" s="8"/>
      <c r="J21" s="8"/>
    </row>
    <row r="22" spans="1:10" ht="14.25" x14ac:dyDescent="0.25">
      <c r="A22" s="12"/>
      <c r="B22" s="8"/>
      <c r="C22" s="8"/>
      <c r="D22" s="8"/>
      <c r="E22" s="8"/>
      <c r="F22" s="8"/>
      <c r="G22" s="8"/>
      <c r="H22" s="8"/>
      <c r="I22" s="8"/>
      <c r="J22" s="8"/>
    </row>
    <row r="23" spans="1:10" ht="18" thickBot="1" x14ac:dyDescent="0.35">
      <c r="A23" s="40"/>
      <c r="B23" s="8"/>
      <c r="C23" s="8"/>
      <c r="D23" s="8"/>
      <c r="E23" s="8"/>
      <c r="F23" s="8"/>
      <c r="G23" s="8"/>
      <c r="H23" s="8"/>
      <c r="I23" s="8"/>
      <c r="J23" s="8"/>
    </row>
    <row r="24" spans="1:10" ht="33" customHeight="1" x14ac:dyDescent="0.25">
      <c r="A24" s="154" t="s">
        <v>3</v>
      </c>
      <c r="B24" s="154" t="s">
        <v>4</v>
      </c>
      <c r="C24" s="47" t="s">
        <v>37</v>
      </c>
      <c r="D24" s="156" t="s">
        <v>35</v>
      </c>
      <c r="E24" s="154" t="s">
        <v>80</v>
      </c>
      <c r="F24" s="14" t="s">
        <v>60</v>
      </c>
      <c r="G24" s="47" t="s">
        <v>59</v>
      </c>
      <c r="H24" s="46" t="s">
        <v>5</v>
      </c>
      <c r="I24" s="45" t="s">
        <v>5</v>
      </c>
      <c r="J24" s="8"/>
    </row>
    <row r="25" spans="1:10" ht="25.5" customHeight="1" thickBot="1" x14ac:dyDescent="0.3">
      <c r="A25" s="155"/>
      <c r="B25" s="155"/>
      <c r="C25" s="15" t="s">
        <v>36</v>
      </c>
      <c r="D25" s="157"/>
      <c r="E25" s="155"/>
      <c r="F25" s="15" t="s">
        <v>36</v>
      </c>
      <c r="G25" s="15"/>
      <c r="H25" s="15" t="s">
        <v>36</v>
      </c>
      <c r="I25" s="15" t="s">
        <v>36</v>
      </c>
      <c r="J25" s="8"/>
    </row>
    <row r="26" spans="1:10" ht="26.25" customHeight="1" x14ac:dyDescent="0.25">
      <c r="A26" s="80">
        <v>1</v>
      </c>
      <c r="B26" s="81" t="s">
        <v>6</v>
      </c>
      <c r="C26" s="34">
        <v>198985</v>
      </c>
      <c r="D26" s="35">
        <v>1</v>
      </c>
      <c r="E26" s="34">
        <v>18089</v>
      </c>
      <c r="F26" s="34">
        <f>SUM(C26+E26)*D26</f>
        <v>217074</v>
      </c>
      <c r="G26" s="34">
        <f>SUM(F26*10%)</f>
        <v>21707.4</v>
      </c>
      <c r="H26" s="34">
        <f>SUM(F26:G26)</f>
        <v>238781.4</v>
      </c>
      <c r="I26" s="52">
        <f>SUM(C26*D26*2)+(F26*10)</f>
        <v>2568710</v>
      </c>
      <c r="J26" s="8"/>
    </row>
    <row r="27" spans="1:10" ht="26.25" customHeight="1" x14ac:dyDescent="0.25">
      <c r="A27" s="82">
        <v>2</v>
      </c>
      <c r="B27" s="83" t="s">
        <v>7</v>
      </c>
      <c r="C27" s="59">
        <v>157300</v>
      </c>
      <c r="D27" s="36">
        <v>1</v>
      </c>
      <c r="E27" s="34">
        <v>14300</v>
      </c>
      <c r="F27" s="34">
        <f t="shared" ref="F27:F35" si="0">SUM(C27+E27)*D27</f>
        <v>171600</v>
      </c>
      <c r="G27" s="34">
        <f t="shared" ref="G27:G35" si="1">SUM(F27*10%)</f>
        <v>17160</v>
      </c>
      <c r="H27" s="34">
        <f t="shared" ref="H27:H35" si="2">SUM(F27:G27)</f>
        <v>188760</v>
      </c>
      <c r="I27" s="52">
        <f t="shared" ref="I27:I35" si="3">SUM(C27*D27*2)+(F27*10)</f>
        <v>2030600</v>
      </c>
      <c r="J27" s="8"/>
    </row>
    <row r="28" spans="1:10" ht="26.25" customHeight="1" x14ac:dyDescent="0.25">
      <c r="A28" s="80">
        <v>3</v>
      </c>
      <c r="B28" s="83" t="s">
        <v>0</v>
      </c>
      <c r="C28" s="59">
        <v>149435</v>
      </c>
      <c r="D28" s="36">
        <v>1</v>
      </c>
      <c r="E28" s="34">
        <v>13585</v>
      </c>
      <c r="F28" s="34">
        <f t="shared" si="0"/>
        <v>163020</v>
      </c>
      <c r="G28" s="34">
        <f t="shared" si="1"/>
        <v>16302</v>
      </c>
      <c r="H28" s="34">
        <f t="shared" si="2"/>
        <v>179322</v>
      </c>
      <c r="I28" s="52">
        <f t="shared" si="3"/>
        <v>1929070</v>
      </c>
      <c r="J28" s="8"/>
    </row>
    <row r="29" spans="1:10" ht="26.25" customHeight="1" x14ac:dyDescent="0.25">
      <c r="A29" s="82">
        <v>4</v>
      </c>
      <c r="B29" s="83" t="s">
        <v>8</v>
      </c>
      <c r="C29" s="59">
        <v>152295</v>
      </c>
      <c r="D29" s="36">
        <v>22</v>
      </c>
      <c r="E29" s="34">
        <v>13845</v>
      </c>
      <c r="F29" s="34">
        <f t="shared" si="0"/>
        <v>3655080</v>
      </c>
      <c r="G29" s="34">
        <f t="shared" si="1"/>
        <v>365508</v>
      </c>
      <c r="H29" s="34">
        <f t="shared" si="2"/>
        <v>4020588</v>
      </c>
      <c r="I29" s="52">
        <f t="shared" si="3"/>
        <v>43251780</v>
      </c>
      <c r="J29" s="8"/>
    </row>
    <row r="30" spans="1:10" ht="26.25" customHeight="1" x14ac:dyDescent="0.25">
      <c r="A30" s="80">
        <v>5</v>
      </c>
      <c r="B30" s="83" t="s">
        <v>1</v>
      </c>
      <c r="C30" s="59">
        <v>149435</v>
      </c>
      <c r="D30" s="36">
        <v>2</v>
      </c>
      <c r="E30" s="34">
        <v>13585</v>
      </c>
      <c r="F30" s="34">
        <f t="shared" si="0"/>
        <v>326040</v>
      </c>
      <c r="G30" s="34">
        <f t="shared" si="1"/>
        <v>32604</v>
      </c>
      <c r="H30" s="34">
        <f t="shared" si="2"/>
        <v>358644</v>
      </c>
      <c r="I30" s="52">
        <f t="shared" si="3"/>
        <v>3858140</v>
      </c>
      <c r="J30" s="8"/>
    </row>
    <row r="31" spans="1:10" ht="26.25" customHeight="1" x14ac:dyDescent="0.25">
      <c r="A31" s="82">
        <v>6</v>
      </c>
      <c r="B31" s="83" t="s">
        <v>39</v>
      </c>
      <c r="C31" s="59">
        <v>148720</v>
      </c>
      <c r="D31" s="36">
        <v>1</v>
      </c>
      <c r="E31" s="34">
        <v>13520</v>
      </c>
      <c r="F31" s="34">
        <f t="shared" si="0"/>
        <v>162240</v>
      </c>
      <c r="G31" s="34"/>
      <c r="H31" s="34"/>
      <c r="I31" s="52">
        <f t="shared" si="3"/>
        <v>1919840</v>
      </c>
      <c r="J31" s="8"/>
    </row>
    <row r="32" spans="1:10" ht="26.25" customHeight="1" x14ac:dyDescent="0.25">
      <c r="A32" s="80">
        <v>7</v>
      </c>
      <c r="B32" s="83" t="s">
        <v>53</v>
      </c>
      <c r="C32" s="59">
        <v>148720</v>
      </c>
      <c r="D32" s="36">
        <v>1</v>
      </c>
      <c r="E32" s="34">
        <v>13520</v>
      </c>
      <c r="F32" s="34">
        <f t="shared" si="0"/>
        <v>162240</v>
      </c>
      <c r="G32" s="34">
        <f t="shared" si="1"/>
        <v>16224</v>
      </c>
      <c r="H32" s="34">
        <f t="shared" si="2"/>
        <v>178464</v>
      </c>
      <c r="I32" s="52">
        <f t="shared" si="3"/>
        <v>1919840</v>
      </c>
      <c r="J32" s="8"/>
    </row>
    <row r="33" spans="1:10" ht="26.25" customHeight="1" x14ac:dyDescent="0.25">
      <c r="A33" s="82">
        <v>8</v>
      </c>
      <c r="B33" s="83" t="s">
        <v>9</v>
      </c>
      <c r="C33" s="59">
        <v>148720</v>
      </c>
      <c r="D33" s="36">
        <v>3</v>
      </c>
      <c r="E33" s="34">
        <v>13520</v>
      </c>
      <c r="F33" s="34">
        <f t="shared" si="0"/>
        <v>486720</v>
      </c>
      <c r="G33" s="34">
        <f t="shared" si="1"/>
        <v>48672</v>
      </c>
      <c r="H33" s="34">
        <f t="shared" si="2"/>
        <v>535392</v>
      </c>
      <c r="I33" s="52">
        <f t="shared" si="3"/>
        <v>5759520</v>
      </c>
      <c r="J33" s="8"/>
    </row>
    <row r="34" spans="1:10" ht="26.25" customHeight="1" x14ac:dyDescent="0.25">
      <c r="A34" s="80">
        <v>9</v>
      </c>
      <c r="B34" s="83" t="s">
        <v>13</v>
      </c>
      <c r="C34" s="59">
        <v>148720</v>
      </c>
      <c r="D34" s="36">
        <v>2</v>
      </c>
      <c r="E34" s="34">
        <v>13520</v>
      </c>
      <c r="F34" s="34">
        <f t="shared" si="0"/>
        <v>324480</v>
      </c>
      <c r="G34" s="34">
        <f t="shared" si="1"/>
        <v>32448</v>
      </c>
      <c r="H34" s="34">
        <f t="shared" si="2"/>
        <v>356928</v>
      </c>
      <c r="I34" s="52">
        <f t="shared" si="3"/>
        <v>3839680</v>
      </c>
      <c r="J34" s="8"/>
    </row>
    <row r="35" spans="1:10" ht="26.25" customHeight="1" x14ac:dyDescent="0.25">
      <c r="A35" s="82">
        <v>10</v>
      </c>
      <c r="B35" s="83" t="s">
        <v>14</v>
      </c>
      <c r="C35" s="59">
        <v>148720</v>
      </c>
      <c r="D35" s="36">
        <v>1</v>
      </c>
      <c r="E35" s="34">
        <v>13520</v>
      </c>
      <c r="F35" s="34">
        <f t="shared" si="0"/>
        <v>162240</v>
      </c>
      <c r="G35" s="34">
        <f t="shared" si="1"/>
        <v>16224</v>
      </c>
      <c r="H35" s="34">
        <f t="shared" si="2"/>
        <v>178464</v>
      </c>
      <c r="I35" s="52">
        <f t="shared" si="3"/>
        <v>1919840</v>
      </c>
      <c r="J35" s="8"/>
    </row>
    <row r="36" spans="1:10" s="6" customFormat="1" ht="26.25" customHeight="1" x14ac:dyDescent="0.3">
      <c r="A36" s="84"/>
      <c r="B36" s="85" t="s">
        <v>10</v>
      </c>
      <c r="C36" s="32"/>
      <c r="D36" s="32">
        <f>SUM(D26:D35)</f>
        <v>35</v>
      </c>
      <c r="E36" s="53"/>
      <c r="F36" s="53">
        <f>SUM(F26:F35)</f>
        <v>5830734</v>
      </c>
      <c r="G36" s="53">
        <f t="shared" ref="G36:H36" si="4">SUM(G26:G35)</f>
        <v>566849.4</v>
      </c>
      <c r="H36" s="53">
        <f t="shared" si="4"/>
        <v>6235343.4000000004</v>
      </c>
      <c r="I36" s="53">
        <f>SUM(I26:I35)</f>
        <v>68997020</v>
      </c>
      <c r="J36" s="9"/>
    </row>
    <row r="37" spans="1:10" s="6" customFormat="1" ht="26.25" customHeight="1" thickBot="1" x14ac:dyDescent="0.35">
      <c r="A37" s="72"/>
      <c r="B37" s="61" t="s">
        <v>11</v>
      </c>
      <c r="C37" s="51"/>
      <c r="D37" s="51"/>
      <c r="E37" s="51"/>
      <c r="F37" s="54">
        <v>126000</v>
      </c>
      <c r="G37" s="108"/>
      <c r="H37" s="108">
        <v>150000</v>
      </c>
      <c r="I37" s="55">
        <f t="shared" ref="I37" si="5">SUM(F37*12)</f>
        <v>1512000</v>
      </c>
      <c r="J37" s="9"/>
    </row>
    <row r="38" spans="1:10" s="6" customFormat="1" ht="26.25" customHeight="1" thickBot="1" x14ac:dyDescent="0.35">
      <c r="A38" s="73"/>
      <c r="B38" s="74" t="s">
        <v>12</v>
      </c>
      <c r="C38" s="33"/>
      <c r="D38" s="33">
        <f>SUM(D36)</f>
        <v>35</v>
      </c>
      <c r="E38" s="107">
        <f>SUM(E36:E37)</f>
        <v>0</v>
      </c>
      <c r="F38" s="57">
        <f>SUM(F36:F37)</f>
        <v>5956734</v>
      </c>
      <c r="G38" s="107">
        <f>SUM(G36:G37)</f>
        <v>566849.4</v>
      </c>
      <c r="H38" s="107">
        <f t="shared" ref="H38" si="6">SUM(H36:H37)</f>
        <v>6385343.4000000004</v>
      </c>
      <c r="I38" s="144">
        <f>SUM(I36:I37)</f>
        <v>70509020</v>
      </c>
      <c r="J38" s="9"/>
    </row>
    <row r="39" spans="1:10" ht="17.25" x14ac:dyDescent="0.3">
      <c r="A39" s="16"/>
      <c r="B39" s="8"/>
      <c r="C39" s="8"/>
      <c r="D39" s="16"/>
      <c r="E39" s="16"/>
      <c r="F39" s="8"/>
      <c r="G39" s="8"/>
      <c r="H39" s="8"/>
      <c r="I39" s="8"/>
      <c r="J39" s="8"/>
    </row>
    <row r="40" spans="1:10" ht="17.25" x14ac:dyDescent="0.3">
      <c r="A40" s="16"/>
      <c r="B40" s="8"/>
      <c r="C40" s="8"/>
      <c r="D40" s="16"/>
      <c r="E40" s="16"/>
      <c r="F40" s="8"/>
      <c r="G40" s="8"/>
      <c r="H40" s="8"/>
      <c r="I40" s="8"/>
      <c r="J40" s="8"/>
    </row>
    <row r="41" spans="1:10" ht="26.25" customHeight="1" x14ac:dyDescent="0.3">
      <c r="A41" s="16"/>
      <c r="B41" s="37"/>
      <c r="C41" s="37"/>
      <c r="D41" s="37"/>
      <c r="E41" s="37"/>
      <c r="F41" s="37"/>
      <c r="G41" s="37"/>
      <c r="H41" s="37"/>
      <c r="I41" s="37"/>
      <c r="J41" s="8"/>
    </row>
    <row r="42" spans="1:10" ht="17.25" customHeight="1" x14ac:dyDescent="0.3">
      <c r="A42" s="16"/>
      <c r="B42" s="37"/>
      <c r="C42" s="37"/>
      <c r="D42" s="37"/>
      <c r="E42" s="37"/>
      <c r="F42" s="37"/>
      <c r="G42" s="37"/>
      <c r="H42" s="37"/>
      <c r="I42" s="9"/>
      <c r="J42" s="8"/>
    </row>
    <row r="43" spans="1:10" ht="17.25" customHeight="1" x14ac:dyDescent="0.3">
      <c r="A43" s="16"/>
      <c r="B43" s="48"/>
      <c r="C43" s="48"/>
      <c r="D43" s="48"/>
      <c r="E43" s="48"/>
      <c r="F43" s="48"/>
      <c r="G43" s="48"/>
      <c r="H43" s="48"/>
      <c r="I43" s="48"/>
      <c r="J43" s="8"/>
    </row>
    <row r="44" spans="1:10" ht="17.25" x14ac:dyDescent="0.3">
      <c r="A44" s="16"/>
      <c r="B44" s="48"/>
      <c r="C44" s="48"/>
      <c r="D44" s="48"/>
      <c r="E44" s="48"/>
      <c r="F44" s="48"/>
      <c r="G44" s="48"/>
      <c r="H44" s="48"/>
      <c r="I44" s="48"/>
      <c r="J44" s="8"/>
    </row>
    <row r="45" spans="1:10" ht="17.25" x14ac:dyDescent="0.3">
      <c r="A45" s="16"/>
      <c r="B45" s="48"/>
      <c r="C45" s="48"/>
      <c r="D45" s="48"/>
      <c r="E45" s="48"/>
      <c r="F45" s="48"/>
      <c r="G45" s="48"/>
      <c r="H45" s="48"/>
      <c r="I45" s="48"/>
      <c r="J45" s="8"/>
    </row>
    <row r="46" spans="1:10" ht="17.25" x14ac:dyDescent="0.3">
      <c r="A46" s="9"/>
      <c r="B46" s="48"/>
      <c r="C46" s="48"/>
      <c r="D46" s="48"/>
      <c r="E46" s="48"/>
      <c r="F46" s="48"/>
      <c r="G46" s="48"/>
      <c r="H46" s="48"/>
      <c r="I46" s="48"/>
      <c r="J46" s="8"/>
    </row>
    <row r="47" spans="1:10" ht="18" customHeight="1" x14ac:dyDescent="0.3">
      <c r="A47" s="9"/>
      <c r="B47" s="48"/>
      <c r="C47" s="48"/>
      <c r="D47" s="48"/>
      <c r="E47" s="48"/>
      <c r="F47" s="48"/>
      <c r="G47" s="48"/>
      <c r="H47" s="48"/>
      <c r="I47" s="48"/>
      <c r="J47" s="8"/>
    </row>
    <row r="48" spans="1:10" ht="17.25" x14ac:dyDescent="0.3">
      <c r="A48" s="9"/>
      <c r="B48" s="48"/>
      <c r="C48" s="48"/>
      <c r="D48" s="48"/>
      <c r="E48" s="48"/>
      <c r="F48" s="48"/>
      <c r="G48" s="48"/>
      <c r="H48" s="48"/>
      <c r="I48" s="48"/>
      <c r="J48" s="8"/>
    </row>
    <row r="49" spans="1:10" ht="17.25" x14ac:dyDescent="0.3">
      <c r="A49" s="9"/>
      <c r="B49" s="16"/>
      <c r="C49" s="16"/>
      <c r="D49" s="9"/>
      <c r="E49" s="9"/>
      <c r="F49" s="9"/>
      <c r="G49" s="9"/>
      <c r="H49" s="9"/>
      <c r="I49" s="16"/>
      <c r="J49" s="8"/>
    </row>
    <row r="50" spans="1:10" ht="15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10" ht="15" x14ac:dyDescent="0.2">
      <c r="A51" s="1"/>
      <c r="B51" s="1"/>
      <c r="C51" s="1"/>
      <c r="D51" s="1"/>
      <c r="E51" s="1"/>
      <c r="F51" s="3"/>
      <c r="G51" s="3"/>
      <c r="H51" s="3"/>
      <c r="I51" s="1"/>
    </row>
    <row r="52" spans="1:10" ht="15" x14ac:dyDescent="0.2">
      <c r="A52" s="6"/>
      <c r="B52" s="6"/>
      <c r="C52" s="6"/>
      <c r="D52" s="6"/>
      <c r="E52" s="6"/>
      <c r="F52" s="6"/>
      <c r="G52" s="6"/>
      <c r="H52" s="6"/>
      <c r="I52" s="6"/>
    </row>
  </sheetData>
  <mergeCells count="9">
    <mergeCell ref="D2:I8"/>
    <mergeCell ref="A24:A25"/>
    <mergeCell ref="B24:B25"/>
    <mergeCell ref="D24:D25"/>
    <mergeCell ref="B13:F13"/>
    <mergeCell ref="B15:I15"/>
    <mergeCell ref="B17:I17"/>
    <mergeCell ref="B21:F21"/>
    <mergeCell ref="E24:E25"/>
  </mergeCells>
  <printOptions horizontalCentered="1"/>
  <pageMargins left="0" right="0" top="0" bottom="0" header="0.31496062992125984" footer="0.51181102362204722"/>
  <pageSetup paperSize="9" scale="76" orientation="portrait" verticalDpi="0" r:id="rId1"/>
  <headerFooter alignWithMargins="0"/>
  <rowBreaks count="1" manualBreakCount="1">
    <brk id="48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topLeftCell="A16" workbookViewId="0">
      <selection activeCell="E35" sqref="E35"/>
    </sheetView>
  </sheetViews>
  <sheetFormatPr defaultRowHeight="12.75" x14ac:dyDescent="0.2"/>
  <cols>
    <col min="1" max="1" width="6.42578125" customWidth="1"/>
    <col min="2" max="2" width="32.85546875" customWidth="1"/>
    <col min="3" max="3" width="16.5703125" customWidth="1"/>
    <col min="4" max="5" width="18" customWidth="1"/>
    <col min="6" max="6" width="17.7109375" customWidth="1"/>
    <col min="7" max="7" width="17.42578125" customWidth="1"/>
    <col min="8" max="8" width="34.28515625" bestFit="1" customWidth="1"/>
    <col min="9" max="9" width="10.140625" bestFit="1" customWidth="1"/>
  </cols>
  <sheetData>
    <row r="2" spans="1:9" ht="12.75" customHeight="1" x14ac:dyDescent="0.2">
      <c r="D2" s="151" t="s">
        <v>74</v>
      </c>
      <c r="E2" s="151"/>
      <c r="F2" s="151"/>
      <c r="G2" s="151"/>
    </row>
    <row r="3" spans="1:9" ht="12.75" customHeight="1" x14ac:dyDescent="0.2">
      <c r="D3" s="151"/>
      <c r="E3" s="151"/>
      <c r="F3" s="151"/>
      <c r="G3" s="151"/>
    </row>
    <row r="4" spans="1:9" ht="12.75" customHeight="1" x14ac:dyDescent="0.2">
      <c r="D4" s="151"/>
      <c r="E4" s="151"/>
      <c r="F4" s="151"/>
      <c r="G4" s="151"/>
    </row>
    <row r="5" spans="1:9" ht="12.75" customHeight="1" x14ac:dyDescent="0.2">
      <c r="D5" s="151"/>
      <c r="E5" s="151"/>
      <c r="F5" s="151"/>
      <c r="G5" s="151"/>
    </row>
    <row r="6" spans="1:9" ht="12.75" customHeight="1" x14ac:dyDescent="0.2">
      <c r="D6" s="151"/>
      <c r="E6" s="151"/>
      <c r="F6" s="151"/>
      <c r="G6" s="151"/>
    </row>
    <row r="7" spans="1:9" ht="26.25" customHeight="1" x14ac:dyDescent="0.2">
      <c r="D7" s="151"/>
      <c r="E7" s="151"/>
      <c r="F7" s="151"/>
      <c r="G7" s="151"/>
    </row>
    <row r="8" spans="1:9" ht="12.75" customHeight="1" x14ac:dyDescent="0.3">
      <c r="D8" s="43"/>
      <c r="E8" s="43"/>
      <c r="F8" s="43"/>
      <c r="G8" s="43"/>
    </row>
    <row r="9" spans="1:9" ht="16.5" customHeight="1" x14ac:dyDescent="0.3">
      <c r="D9" s="43"/>
      <c r="E9" s="43"/>
      <c r="F9" s="43"/>
      <c r="G9" s="43"/>
    </row>
    <row r="10" spans="1:9" ht="17.25" x14ac:dyDescent="0.3">
      <c r="A10" s="9"/>
      <c r="B10" s="8"/>
      <c r="C10" s="8"/>
      <c r="D10" s="30"/>
      <c r="E10" s="30"/>
      <c r="F10" s="30"/>
      <c r="G10" s="30"/>
      <c r="H10" s="30"/>
      <c r="I10" s="30"/>
    </row>
    <row r="11" spans="1:9" ht="18" customHeight="1" x14ac:dyDescent="0.25">
      <c r="A11" s="8"/>
      <c r="B11" s="8"/>
      <c r="C11" s="8"/>
      <c r="D11" s="8"/>
      <c r="E11" s="8"/>
      <c r="F11" s="8"/>
      <c r="G11" s="8"/>
    </row>
    <row r="12" spans="1:9" ht="17.25" x14ac:dyDescent="0.3">
      <c r="A12" s="40"/>
      <c r="B12" s="152" t="s">
        <v>2</v>
      </c>
      <c r="C12" s="152"/>
      <c r="D12" s="152"/>
      <c r="E12" s="152"/>
      <c r="F12" s="152"/>
      <c r="G12" s="8"/>
    </row>
    <row r="13" spans="1:9" ht="12.75" customHeight="1" x14ac:dyDescent="0.25">
      <c r="A13" s="8"/>
      <c r="B13" s="8"/>
      <c r="C13" s="8"/>
      <c r="D13" s="8"/>
      <c r="E13" s="8"/>
      <c r="F13" s="8"/>
      <c r="G13" s="8"/>
    </row>
    <row r="14" spans="1:9" ht="17.25" x14ac:dyDescent="0.3">
      <c r="A14" s="40"/>
      <c r="B14" s="152" t="s">
        <v>24</v>
      </c>
      <c r="C14" s="152"/>
      <c r="D14" s="152"/>
      <c r="E14" s="152"/>
      <c r="F14" s="152"/>
      <c r="G14" s="23"/>
    </row>
    <row r="15" spans="1:9" ht="17.25" x14ac:dyDescent="0.3">
      <c r="A15" s="40"/>
      <c r="B15" s="40"/>
      <c r="C15" s="40"/>
      <c r="D15" s="40"/>
      <c r="E15" s="133"/>
      <c r="F15" s="40"/>
      <c r="G15" s="8"/>
    </row>
    <row r="16" spans="1:9" ht="17.25" x14ac:dyDescent="0.3">
      <c r="A16" s="40"/>
      <c r="B16" s="159" t="s">
        <v>31</v>
      </c>
      <c r="C16" s="159"/>
      <c r="D16" s="159"/>
      <c r="E16" s="159"/>
      <c r="F16" s="159"/>
      <c r="G16" s="26"/>
    </row>
    <row r="17" spans="1:9" ht="17.25" x14ac:dyDescent="0.3">
      <c r="A17" s="40"/>
      <c r="B17" s="8"/>
      <c r="C17" s="8"/>
      <c r="D17" s="8"/>
      <c r="E17" s="8"/>
      <c r="F17" s="8"/>
      <c r="G17" s="8"/>
    </row>
    <row r="18" spans="1:9" ht="14.25" x14ac:dyDescent="0.25">
      <c r="A18" s="11"/>
      <c r="B18" s="8"/>
      <c r="C18" s="8"/>
      <c r="D18" s="8"/>
      <c r="E18" s="8"/>
      <c r="F18" s="8"/>
      <c r="G18" s="8"/>
    </row>
    <row r="19" spans="1:9" ht="21.75" customHeight="1" x14ac:dyDescent="0.3">
      <c r="A19" s="8"/>
      <c r="B19" s="164" t="s">
        <v>79</v>
      </c>
      <c r="C19" s="164"/>
      <c r="D19" s="164"/>
      <c r="E19" s="164"/>
      <c r="F19" s="164"/>
      <c r="G19" s="8"/>
    </row>
    <row r="20" spans="1:9" ht="14.25" x14ac:dyDescent="0.25">
      <c r="A20" s="12"/>
      <c r="B20" s="8"/>
      <c r="C20" s="8"/>
      <c r="D20" s="8"/>
      <c r="E20" s="8"/>
      <c r="F20" s="8"/>
      <c r="G20" s="8"/>
    </row>
    <row r="21" spans="1:9" ht="18" thickBot="1" x14ac:dyDescent="0.35">
      <c r="A21" s="40"/>
      <c r="B21" s="8"/>
      <c r="C21" s="8"/>
      <c r="D21" s="8"/>
      <c r="E21" s="8"/>
      <c r="F21" s="8"/>
      <c r="G21" s="8"/>
    </row>
    <row r="22" spans="1:9" s="5" customFormat="1" ht="30" customHeight="1" x14ac:dyDescent="0.2">
      <c r="A22" s="154" t="s">
        <v>3</v>
      </c>
      <c r="B22" s="154" t="s">
        <v>4</v>
      </c>
      <c r="C22" s="47" t="s">
        <v>37</v>
      </c>
      <c r="D22" s="156" t="s">
        <v>35</v>
      </c>
      <c r="E22" s="154" t="s">
        <v>80</v>
      </c>
      <c r="F22" s="14" t="s">
        <v>60</v>
      </c>
      <c r="G22" s="46" t="s">
        <v>5</v>
      </c>
    </row>
    <row r="23" spans="1:9" s="5" customFormat="1" ht="18.75" customHeight="1" thickBot="1" x14ac:dyDescent="0.25">
      <c r="A23" s="155"/>
      <c r="B23" s="155"/>
      <c r="C23" s="15" t="s">
        <v>36</v>
      </c>
      <c r="D23" s="157"/>
      <c r="E23" s="155"/>
      <c r="F23" s="15" t="s">
        <v>36</v>
      </c>
      <c r="G23" s="15" t="s">
        <v>36</v>
      </c>
    </row>
    <row r="24" spans="1:9" s="5" customFormat="1" ht="23.25" customHeight="1" x14ac:dyDescent="0.2">
      <c r="A24" s="63">
        <v>1</v>
      </c>
      <c r="B24" s="64" t="s">
        <v>6</v>
      </c>
      <c r="C24" s="34">
        <v>198985</v>
      </c>
      <c r="D24" s="35">
        <v>1</v>
      </c>
      <c r="E24" s="34">
        <v>18089</v>
      </c>
      <c r="F24" s="34">
        <f t="shared" ref="F24:F34" si="0">SUM(C24+E24)*D24</f>
        <v>217074</v>
      </c>
      <c r="G24" s="52">
        <f>SUM(C24*D24*2)+(F24*10)</f>
        <v>2568710</v>
      </c>
    </row>
    <row r="25" spans="1:9" s="5" customFormat="1" ht="23.25" customHeight="1" x14ac:dyDescent="0.2">
      <c r="A25" s="65">
        <v>2</v>
      </c>
      <c r="B25" s="66" t="s">
        <v>15</v>
      </c>
      <c r="C25" s="59">
        <v>157300</v>
      </c>
      <c r="D25" s="36">
        <v>1</v>
      </c>
      <c r="E25" s="34">
        <v>14300</v>
      </c>
      <c r="F25" s="34">
        <f t="shared" si="0"/>
        <v>171600</v>
      </c>
      <c r="G25" s="52">
        <f t="shared" ref="G25:G34" si="1">SUM(C25*D25*2)+(F25*10)</f>
        <v>2030600</v>
      </c>
    </row>
    <row r="26" spans="1:9" s="5" customFormat="1" ht="23.25" customHeight="1" x14ac:dyDescent="0.2">
      <c r="A26" s="63">
        <v>3</v>
      </c>
      <c r="B26" s="66" t="s">
        <v>52</v>
      </c>
      <c r="C26" s="59">
        <v>149435</v>
      </c>
      <c r="D26" s="36">
        <v>1</v>
      </c>
      <c r="E26" s="34">
        <v>13585</v>
      </c>
      <c r="F26" s="34">
        <f t="shared" si="0"/>
        <v>163020</v>
      </c>
      <c r="G26" s="52">
        <f t="shared" si="1"/>
        <v>1929070</v>
      </c>
    </row>
    <row r="27" spans="1:9" s="5" customFormat="1" ht="23.25" customHeight="1" x14ac:dyDescent="0.2">
      <c r="A27" s="65">
        <v>4</v>
      </c>
      <c r="B27" s="66" t="s">
        <v>8</v>
      </c>
      <c r="C27" s="59">
        <v>249249</v>
      </c>
      <c r="D27" s="36">
        <v>1</v>
      </c>
      <c r="E27" s="34">
        <v>0</v>
      </c>
      <c r="F27" s="34">
        <f t="shared" si="0"/>
        <v>249249</v>
      </c>
      <c r="G27" s="52">
        <f t="shared" si="1"/>
        <v>2990988</v>
      </c>
    </row>
    <row r="28" spans="1:9" s="5" customFormat="1" ht="23.25" customHeight="1" x14ac:dyDescent="0.2">
      <c r="A28" s="63">
        <v>5</v>
      </c>
      <c r="B28" s="66" t="s">
        <v>8</v>
      </c>
      <c r="C28" s="59">
        <v>152295</v>
      </c>
      <c r="D28" s="36">
        <v>21.5</v>
      </c>
      <c r="E28" s="34">
        <v>13845</v>
      </c>
      <c r="F28" s="34">
        <f t="shared" si="0"/>
        <v>3572010</v>
      </c>
      <c r="G28" s="52">
        <f t="shared" ref="G28" si="2">SUM(C28*D28*2)+(F28*10)</f>
        <v>42268785</v>
      </c>
      <c r="I28" s="42"/>
    </row>
    <row r="29" spans="1:9" s="5" customFormat="1" ht="23.25" customHeight="1" x14ac:dyDescent="0.2">
      <c r="A29" s="65">
        <v>6</v>
      </c>
      <c r="B29" s="66" t="s">
        <v>1</v>
      </c>
      <c r="C29" s="59">
        <v>149435</v>
      </c>
      <c r="D29" s="36">
        <v>1</v>
      </c>
      <c r="E29" s="34">
        <v>13845</v>
      </c>
      <c r="F29" s="34">
        <f t="shared" si="0"/>
        <v>163280</v>
      </c>
      <c r="G29" s="52">
        <f t="shared" si="1"/>
        <v>1931670</v>
      </c>
    </row>
    <row r="30" spans="1:9" s="5" customFormat="1" ht="23.25" customHeight="1" x14ac:dyDescent="0.2">
      <c r="A30" s="69">
        <v>7</v>
      </c>
      <c r="B30" s="66" t="s">
        <v>17</v>
      </c>
      <c r="C30" s="59">
        <v>149435</v>
      </c>
      <c r="D30" s="36">
        <v>1</v>
      </c>
      <c r="E30" s="34">
        <v>13845</v>
      </c>
      <c r="F30" s="34">
        <f t="shared" si="0"/>
        <v>163280</v>
      </c>
      <c r="G30" s="52">
        <f t="shared" si="1"/>
        <v>1931670</v>
      </c>
    </row>
    <row r="31" spans="1:9" s="5" customFormat="1" ht="23.25" customHeight="1" x14ac:dyDescent="0.2">
      <c r="A31" s="69">
        <v>8</v>
      </c>
      <c r="B31" s="66" t="s">
        <v>13</v>
      </c>
      <c r="C31" s="59">
        <v>148720</v>
      </c>
      <c r="D31" s="36">
        <v>1.5</v>
      </c>
      <c r="E31" s="34">
        <v>13520</v>
      </c>
      <c r="F31" s="34">
        <f t="shared" si="0"/>
        <v>243360</v>
      </c>
      <c r="G31" s="52">
        <f t="shared" si="1"/>
        <v>2879760</v>
      </c>
    </row>
    <row r="32" spans="1:9" s="5" customFormat="1" ht="23.25" customHeight="1" x14ac:dyDescent="0.2">
      <c r="A32" s="69">
        <v>9</v>
      </c>
      <c r="B32" s="66" t="s">
        <v>9</v>
      </c>
      <c r="C32" s="59">
        <v>148720</v>
      </c>
      <c r="D32" s="36">
        <v>1</v>
      </c>
      <c r="E32" s="34">
        <v>13520</v>
      </c>
      <c r="F32" s="34">
        <f t="shared" si="0"/>
        <v>162240</v>
      </c>
      <c r="G32" s="52">
        <f t="shared" si="1"/>
        <v>1919840</v>
      </c>
    </row>
    <row r="33" spans="1:9" s="5" customFormat="1" ht="23.25" customHeight="1" x14ac:dyDescent="0.2">
      <c r="A33" s="69">
        <v>10</v>
      </c>
      <c r="B33" s="66" t="s">
        <v>23</v>
      </c>
      <c r="C33" s="59">
        <v>148720</v>
      </c>
      <c r="D33" s="36">
        <v>1</v>
      </c>
      <c r="E33" s="34">
        <v>13520</v>
      </c>
      <c r="F33" s="34">
        <f t="shared" si="0"/>
        <v>162240</v>
      </c>
      <c r="G33" s="52">
        <f t="shared" si="1"/>
        <v>1919840</v>
      </c>
    </row>
    <row r="34" spans="1:9" s="5" customFormat="1" ht="23.25" customHeight="1" x14ac:dyDescent="0.2">
      <c r="A34" s="69">
        <v>11</v>
      </c>
      <c r="B34" s="66" t="s">
        <v>39</v>
      </c>
      <c r="C34" s="59">
        <v>148720</v>
      </c>
      <c r="D34" s="36">
        <v>1</v>
      </c>
      <c r="E34" s="34">
        <v>13520</v>
      </c>
      <c r="F34" s="34">
        <f t="shared" si="0"/>
        <v>162240</v>
      </c>
      <c r="G34" s="52">
        <f t="shared" si="1"/>
        <v>1919840</v>
      </c>
    </row>
    <row r="35" spans="1:9" s="5" customFormat="1" ht="23.25" customHeight="1" x14ac:dyDescent="0.2">
      <c r="A35" s="86"/>
      <c r="B35" s="71" t="s">
        <v>10</v>
      </c>
      <c r="C35" s="71"/>
      <c r="D35" s="32">
        <f>SUM(D24:D34)</f>
        <v>32</v>
      </c>
      <c r="E35" s="53"/>
      <c r="F35" s="53">
        <f>SUM(F24:F34)</f>
        <v>5429593</v>
      </c>
      <c r="G35" s="53">
        <f>SUM(G24:G34)</f>
        <v>64290773</v>
      </c>
    </row>
    <row r="36" spans="1:9" s="5" customFormat="1" ht="23.25" customHeight="1" thickBot="1" x14ac:dyDescent="0.25">
      <c r="A36" s="87"/>
      <c r="B36" s="61" t="s">
        <v>11</v>
      </c>
      <c r="C36" s="61"/>
      <c r="D36" s="88"/>
      <c r="E36" s="88"/>
      <c r="F36" s="89">
        <v>18000</v>
      </c>
      <c r="G36" s="55">
        <f t="shared" ref="G36" si="3">SUM(F36*12)</f>
        <v>216000</v>
      </c>
    </row>
    <row r="37" spans="1:9" s="6" customFormat="1" ht="23.25" customHeight="1" thickBot="1" x14ac:dyDescent="0.25">
      <c r="A37" s="73"/>
      <c r="B37" s="74" t="s">
        <v>12</v>
      </c>
      <c r="C37" s="75"/>
      <c r="D37" s="33">
        <f>SUM(D35:D36)</f>
        <v>32</v>
      </c>
      <c r="E37" s="107">
        <f>SUM(E35:E36)</f>
        <v>0</v>
      </c>
      <c r="F37" s="57">
        <f>SUM(F35:F36)</f>
        <v>5447593</v>
      </c>
      <c r="G37" s="58">
        <f>SUM(G35:G36)</f>
        <v>64506773</v>
      </c>
    </row>
    <row r="38" spans="1:9" ht="17.25" x14ac:dyDescent="0.3">
      <c r="A38" s="16"/>
      <c r="B38" s="8"/>
      <c r="C38" s="8"/>
      <c r="D38" s="16"/>
      <c r="E38" s="16"/>
      <c r="F38" s="8"/>
      <c r="G38" s="8"/>
    </row>
    <row r="39" spans="1:9" ht="17.25" x14ac:dyDescent="0.3">
      <c r="A39" s="16"/>
      <c r="B39" s="8"/>
      <c r="C39" s="8"/>
      <c r="D39" s="16"/>
      <c r="E39" s="16"/>
      <c r="F39" s="8"/>
      <c r="G39" s="8"/>
    </row>
    <row r="40" spans="1:9" ht="27.75" customHeight="1" x14ac:dyDescent="0.3">
      <c r="A40" s="16"/>
      <c r="B40" s="37"/>
      <c r="C40" s="37"/>
      <c r="D40" s="37"/>
      <c r="E40" s="37"/>
      <c r="F40" s="37"/>
      <c r="G40" s="37"/>
    </row>
    <row r="41" spans="1:9" ht="17.25" customHeight="1" x14ac:dyDescent="0.3">
      <c r="A41" s="16"/>
      <c r="B41" s="48"/>
      <c r="C41" s="48"/>
      <c r="D41" s="48"/>
      <c r="E41" s="48"/>
      <c r="F41" s="48"/>
      <c r="G41" s="48"/>
      <c r="H41" s="48"/>
      <c r="I41" s="48"/>
    </row>
    <row r="42" spans="1:9" ht="17.25" x14ac:dyDescent="0.3">
      <c r="A42" s="16"/>
      <c r="B42" s="48"/>
      <c r="C42" s="48"/>
      <c r="D42" s="48"/>
      <c r="E42" s="48"/>
      <c r="F42" s="48"/>
      <c r="G42" s="48"/>
      <c r="H42" s="48"/>
      <c r="I42" s="48"/>
    </row>
    <row r="43" spans="1:9" ht="17.25" x14ac:dyDescent="0.3">
      <c r="A43" s="16"/>
      <c r="B43" s="48"/>
      <c r="C43" s="48"/>
      <c r="D43" s="48"/>
      <c r="E43" s="48"/>
      <c r="F43" s="48"/>
      <c r="G43" s="48"/>
      <c r="H43" s="48"/>
      <c r="I43" s="48"/>
    </row>
    <row r="44" spans="1:9" ht="17.25" x14ac:dyDescent="0.3">
      <c r="A44" s="16"/>
      <c r="B44" s="48"/>
      <c r="C44" s="48"/>
      <c r="D44" s="48"/>
      <c r="E44" s="48"/>
      <c r="F44" s="48"/>
      <c r="G44" s="48"/>
      <c r="H44" s="48"/>
      <c r="I44" s="48"/>
    </row>
    <row r="45" spans="1:9" ht="21.75" customHeight="1" x14ac:dyDescent="0.3">
      <c r="A45" s="16"/>
      <c r="B45" s="48"/>
      <c r="C45" s="48"/>
      <c r="D45" s="48"/>
      <c r="E45" s="48"/>
      <c r="F45" s="48"/>
      <c r="G45" s="48"/>
      <c r="H45" s="48"/>
      <c r="I45" s="48"/>
    </row>
    <row r="46" spans="1:9" ht="17.25" x14ac:dyDescent="0.3">
      <c r="A46" s="9"/>
      <c r="B46" s="48"/>
      <c r="C46" s="48"/>
      <c r="D46" s="48"/>
      <c r="E46" s="48"/>
      <c r="F46" s="48"/>
      <c r="G46" s="48"/>
      <c r="H46" s="48"/>
      <c r="I46" s="48"/>
    </row>
    <row r="47" spans="1:9" ht="17.25" x14ac:dyDescent="0.3">
      <c r="A47" s="9"/>
      <c r="B47" s="16"/>
      <c r="C47" s="16"/>
      <c r="D47" s="16"/>
      <c r="E47" s="16"/>
      <c r="F47" s="9"/>
      <c r="G47" s="18"/>
    </row>
    <row r="48" spans="1:9" ht="17.25" x14ac:dyDescent="0.3">
      <c r="A48" s="9"/>
      <c r="B48" s="9"/>
      <c r="C48" s="9"/>
      <c r="D48" s="9"/>
      <c r="E48" s="9"/>
      <c r="F48" s="9"/>
      <c r="G48" s="20"/>
    </row>
    <row r="49" spans="1:7" ht="17.25" x14ac:dyDescent="0.3">
      <c r="A49" s="9"/>
      <c r="B49" s="16"/>
      <c r="C49" s="16"/>
      <c r="D49" s="9"/>
      <c r="E49" s="9"/>
      <c r="F49" s="16"/>
      <c r="G49" s="16"/>
    </row>
    <row r="50" spans="1:7" ht="17.25" x14ac:dyDescent="0.3">
      <c r="A50" s="9"/>
      <c r="B50" s="9"/>
      <c r="C50" s="9"/>
      <c r="D50" s="9"/>
      <c r="E50" s="9"/>
      <c r="F50" s="9"/>
      <c r="G50" s="9"/>
    </row>
    <row r="51" spans="1:7" ht="17.25" x14ac:dyDescent="0.3">
      <c r="A51" s="9"/>
      <c r="B51" s="9"/>
      <c r="C51" s="9"/>
      <c r="D51" s="9"/>
      <c r="E51" s="9"/>
      <c r="F51" s="16"/>
      <c r="G51" s="9"/>
    </row>
    <row r="52" spans="1:7" ht="15" x14ac:dyDescent="0.2">
      <c r="A52" s="6"/>
      <c r="B52" s="6"/>
      <c r="C52" s="6"/>
      <c r="D52" s="6"/>
      <c r="E52" s="6"/>
      <c r="F52" s="6"/>
      <c r="G52" s="6"/>
    </row>
  </sheetData>
  <mergeCells count="9">
    <mergeCell ref="D2:G7"/>
    <mergeCell ref="A22:A23"/>
    <mergeCell ref="B22:B23"/>
    <mergeCell ref="D22:D23"/>
    <mergeCell ref="B12:F12"/>
    <mergeCell ref="B14:F14"/>
    <mergeCell ref="B16:F16"/>
    <mergeCell ref="B19:F19"/>
    <mergeCell ref="E22:E23"/>
  </mergeCells>
  <printOptions horizontalCentered="1"/>
  <pageMargins left="0" right="0" top="0" bottom="0" header="0.31496062992125984" footer="0.51181102362204722"/>
  <pageSetup paperSize="9" scale="80" orientation="portrait" verticalDpi="0" r:id="rId1"/>
  <headerFooter alignWithMargins="0"/>
  <rowBreaks count="2" manualBreakCount="2">
    <brk id="47" max="4" man="1"/>
    <brk id="49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opLeftCell="A19" workbookViewId="0">
      <selection activeCell="E34" sqref="E34"/>
    </sheetView>
  </sheetViews>
  <sheetFormatPr defaultRowHeight="12.75" x14ac:dyDescent="0.2"/>
  <cols>
    <col min="1" max="1" width="6" customWidth="1"/>
    <col min="2" max="2" width="32" customWidth="1"/>
    <col min="3" max="3" width="16.85546875" customWidth="1"/>
    <col min="4" max="5" width="16.42578125" customWidth="1"/>
    <col min="6" max="6" width="17.7109375" customWidth="1"/>
    <col min="7" max="7" width="18.28515625" customWidth="1"/>
    <col min="8" max="8" width="34.28515625" bestFit="1" customWidth="1"/>
  </cols>
  <sheetData>
    <row r="2" spans="1:7" ht="12.75" customHeight="1" x14ac:dyDescent="0.2">
      <c r="D2" s="151" t="s">
        <v>75</v>
      </c>
      <c r="E2" s="151"/>
      <c r="F2" s="151"/>
      <c r="G2" s="151"/>
    </row>
    <row r="3" spans="1:7" ht="12.75" customHeight="1" x14ac:dyDescent="0.2">
      <c r="D3" s="151"/>
      <c r="E3" s="151"/>
      <c r="F3" s="151"/>
      <c r="G3" s="151"/>
    </row>
    <row r="4" spans="1:7" ht="12.75" customHeight="1" x14ac:dyDescent="0.2">
      <c r="D4" s="151"/>
      <c r="E4" s="151"/>
      <c r="F4" s="151"/>
      <c r="G4" s="151"/>
    </row>
    <row r="5" spans="1:7" ht="12.75" customHeight="1" x14ac:dyDescent="0.2">
      <c r="D5" s="151"/>
      <c r="E5" s="151"/>
      <c r="F5" s="151"/>
      <c r="G5" s="151"/>
    </row>
    <row r="6" spans="1:7" ht="12.75" customHeight="1" x14ac:dyDescent="0.2">
      <c r="D6" s="151"/>
      <c r="E6" s="151"/>
      <c r="F6" s="151"/>
      <c r="G6" s="151"/>
    </row>
    <row r="7" spans="1:7" ht="12.75" customHeight="1" x14ac:dyDescent="0.2">
      <c r="D7" s="151"/>
      <c r="E7" s="151"/>
      <c r="F7" s="151"/>
      <c r="G7" s="151"/>
    </row>
    <row r="8" spans="1:7" ht="12.75" customHeight="1" x14ac:dyDescent="0.2">
      <c r="D8" s="151"/>
      <c r="E8" s="151"/>
      <c r="F8" s="151"/>
      <c r="G8" s="151"/>
    </row>
    <row r="9" spans="1:7" ht="13.5" customHeight="1" x14ac:dyDescent="0.3">
      <c r="D9" s="43"/>
      <c r="E9" s="43"/>
      <c r="F9" s="43"/>
      <c r="G9" s="43"/>
    </row>
    <row r="10" spans="1:7" ht="17.25" x14ac:dyDescent="0.3">
      <c r="A10" s="9"/>
      <c r="B10" s="8"/>
      <c r="C10" s="8"/>
      <c r="D10" s="44"/>
      <c r="E10" s="44"/>
      <c r="F10" s="44"/>
      <c r="G10" s="44"/>
    </row>
    <row r="11" spans="1:7" ht="17.25" x14ac:dyDescent="0.3">
      <c r="A11" s="9"/>
      <c r="B11" s="8"/>
      <c r="C11" s="8"/>
      <c r="D11" s="44"/>
      <c r="E11" s="44"/>
      <c r="F11" s="44"/>
      <c r="G11" s="44"/>
    </row>
    <row r="12" spans="1:7" ht="17.25" x14ac:dyDescent="0.3">
      <c r="A12" s="9"/>
      <c r="B12" s="8"/>
      <c r="C12" s="8"/>
      <c r="D12" s="38"/>
      <c r="E12" s="44"/>
      <c r="F12" s="38"/>
      <c r="G12" s="38"/>
    </row>
    <row r="13" spans="1:7" ht="15.75" customHeight="1" x14ac:dyDescent="0.3">
      <c r="A13" s="8"/>
      <c r="B13" s="152" t="s">
        <v>2</v>
      </c>
      <c r="C13" s="152"/>
      <c r="D13" s="152"/>
      <c r="E13" s="152"/>
      <c r="F13" s="152"/>
      <c r="G13" s="8"/>
    </row>
    <row r="14" spans="1:7" ht="17.25" x14ac:dyDescent="0.3">
      <c r="A14" s="40"/>
      <c r="B14" s="8"/>
      <c r="C14" s="8"/>
      <c r="D14" s="8"/>
      <c r="E14" s="8"/>
      <c r="F14" s="8"/>
      <c r="G14" s="8"/>
    </row>
    <row r="15" spans="1:7" ht="17.25" customHeight="1" x14ac:dyDescent="0.3">
      <c r="A15" s="8"/>
      <c r="B15" s="152" t="s">
        <v>24</v>
      </c>
      <c r="C15" s="152"/>
      <c r="D15" s="152"/>
      <c r="E15" s="152"/>
      <c r="F15" s="152"/>
      <c r="G15" s="152"/>
    </row>
    <row r="16" spans="1:7" ht="17.25" x14ac:dyDescent="0.3">
      <c r="A16" s="40"/>
      <c r="B16" s="8"/>
      <c r="C16" s="8"/>
      <c r="D16" s="8"/>
      <c r="E16" s="8"/>
      <c r="F16" s="8"/>
      <c r="G16" s="8"/>
    </row>
    <row r="17" spans="1:7" ht="17.25" x14ac:dyDescent="0.3">
      <c r="A17" s="40"/>
      <c r="B17" s="159" t="s">
        <v>32</v>
      </c>
      <c r="C17" s="159"/>
      <c r="D17" s="159"/>
      <c r="E17" s="159"/>
      <c r="F17" s="159"/>
      <c r="G17" s="26"/>
    </row>
    <row r="18" spans="1:7" ht="19.5" x14ac:dyDescent="0.3">
      <c r="A18" s="8"/>
      <c r="B18" s="8"/>
      <c r="C18" s="8"/>
      <c r="D18" s="19"/>
      <c r="E18" s="19"/>
      <c r="F18" s="19"/>
      <c r="G18" s="8"/>
    </row>
    <row r="19" spans="1:7" ht="17.25" x14ac:dyDescent="0.3">
      <c r="A19" s="40"/>
      <c r="B19" s="8"/>
      <c r="C19" s="8"/>
      <c r="D19" s="8"/>
      <c r="E19" s="8"/>
      <c r="F19" s="8"/>
      <c r="G19" s="8"/>
    </row>
    <row r="20" spans="1:7" ht="14.25" x14ac:dyDescent="0.25">
      <c r="A20" s="11"/>
      <c r="B20" s="8"/>
      <c r="C20" s="8"/>
      <c r="D20" s="8"/>
      <c r="E20" s="8"/>
      <c r="F20" s="8"/>
      <c r="G20" s="8"/>
    </row>
    <row r="21" spans="1:7" ht="16.5" x14ac:dyDescent="0.3">
      <c r="A21" s="8"/>
      <c r="B21" s="158" t="s">
        <v>51</v>
      </c>
      <c r="C21" s="158"/>
      <c r="D21" s="158"/>
      <c r="E21" s="158"/>
      <c r="F21" s="158"/>
      <c r="G21" s="8"/>
    </row>
    <row r="22" spans="1:7" ht="14.25" x14ac:dyDescent="0.25">
      <c r="A22" s="12"/>
      <c r="B22" s="8"/>
      <c r="C22" s="8"/>
      <c r="D22" s="8"/>
      <c r="E22" s="8"/>
      <c r="F22" s="8"/>
      <c r="G22" s="8"/>
    </row>
    <row r="23" spans="1:7" ht="18" thickBot="1" x14ac:dyDescent="0.35">
      <c r="A23" s="40"/>
      <c r="B23" s="8"/>
      <c r="C23" s="8"/>
      <c r="D23" s="8"/>
      <c r="E23" s="8"/>
      <c r="F23" s="8"/>
      <c r="G23" s="8"/>
    </row>
    <row r="24" spans="1:7" s="5" customFormat="1" ht="33.75" customHeight="1" x14ac:dyDescent="0.2">
      <c r="A24" s="154" t="s">
        <v>3</v>
      </c>
      <c r="B24" s="154" t="s">
        <v>4</v>
      </c>
      <c r="C24" s="47" t="s">
        <v>37</v>
      </c>
      <c r="D24" s="156" t="s">
        <v>35</v>
      </c>
      <c r="E24" s="154" t="s">
        <v>80</v>
      </c>
      <c r="F24" s="14" t="s">
        <v>61</v>
      </c>
      <c r="G24" s="46" t="s">
        <v>5</v>
      </c>
    </row>
    <row r="25" spans="1:7" s="5" customFormat="1" ht="19.5" customHeight="1" thickBot="1" x14ac:dyDescent="0.25">
      <c r="A25" s="155"/>
      <c r="B25" s="155"/>
      <c r="C25" s="15" t="s">
        <v>36</v>
      </c>
      <c r="D25" s="157"/>
      <c r="E25" s="155"/>
      <c r="F25" s="15" t="s">
        <v>36</v>
      </c>
      <c r="G25" s="15" t="s">
        <v>36</v>
      </c>
    </row>
    <row r="26" spans="1:7" s="5" customFormat="1" ht="24" customHeight="1" x14ac:dyDescent="0.2">
      <c r="A26" s="63">
        <v>1</v>
      </c>
      <c r="B26" s="64" t="s">
        <v>6</v>
      </c>
      <c r="C26" s="34">
        <v>198985</v>
      </c>
      <c r="D26" s="35">
        <v>1</v>
      </c>
      <c r="E26" s="34">
        <v>18089</v>
      </c>
      <c r="F26" s="34">
        <f>SUM(C26+E26)*D26</f>
        <v>217074</v>
      </c>
      <c r="G26" s="52">
        <f>SUM(C26*D26*2)+(F26*10)</f>
        <v>2568710</v>
      </c>
    </row>
    <row r="27" spans="1:7" s="5" customFormat="1" ht="24" customHeight="1" x14ac:dyDescent="0.2">
      <c r="A27" s="65">
        <v>2</v>
      </c>
      <c r="B27" s="66" t="s">
        <v>7</v>
      </c>
      <c r="C27" s="59">
        <v>157300</v>
      </c>
      <c r="D27" s="36">
        <v>1</v>
      </c>
      <c r="E27" s="34">
        <v>14300</v>
      </c>
      <c r="F27" s="34">
        <f t="shared" ref="F27:F33" si="0">SUM(C27+E27)*D27</f>
        <v>171600</v>
      </c>
      <c r="G27" s="52">
        <f t="shared" ref="G27:G33" si="1">SUM(C27*D27*2)+(F27*10)</f>
        <v>2030600</v>
      </c>
    </row>
    <row r="28" spans="1:7" s="5" customFormat="1" ht="24" customHeight="1" x14ac:dyDescent="0.2">
      <c r="A28" s="63">
        <v>3</v>
      </c>
      <c r="B28" s="66" t="s">
        <v>0</v>
      </c>
      <c r="C28" s="59">
        <v>149435</v>
      </c>
      <c r="D28" s="36">
        <v>1</v>
      </c>
      <c r="E28" s="34">
        <v>13585</v>
      </c>
      <c r="F28" s="34">
        <f t="shared" si="0"/>
        <v>163020</v>
      </c>
      <c r="G28" s="52">
        <f t="shared" si="1"/>
        <v>1929070</v>
      </c>
    </row>
    <row r="29" spans="1:7" s="5" customFormat="1" ht="24" customHeight="1" x14ac:dyDescent="0.2">
      <c r="A29" s="65">
        <v>4</v>
      </c>
      <c r="B29" s="66" t="s">
        <v>8</v>
      </c>
      <c r="C29" s="59">
        <v>152295</v>
      </c>
      <c r="D29" s="90">
        <v>17.5</v>
      </c>
      <c r="E29" s="34">
        <v>13845</v>
      </c>
      <c r="F29" s="34">
        <f t="shared" si="0"/>
        <v>2907450</v>
      </c>
      <c r="G29" s="52">
        <f t="shared" si="1"/>
        <v>34404825</v>
      </c>
    </row>
    <row r="30" spans="1:7" s="5" customFormat="1" ht="24" customHeight="1" x14ac:dyDescent="0.2">
      <c r="A30" s="63">
        <v>5</v>
      </c>
      <c r="B30" s="66" t="s">
        <v>1</v>
      </c>
      <c r="C30" s="59">
        <v>149435</v>
      </c>
      <c r="D30" s="90">
        <v>1</v>
      </c>
      <c r="E30" s="34">
        <v>13585</v>
      </c>
      <c r="F30" s="34">
        <f t="shared" si="0"/>
        <v>163020</v>
      </c>
      <c r="G30" s="52">
        <f t="shared" si="1"/>
        <v>1929070</v>
      </c>
    </row>
    <row r="31" spans="1:7" s="5" customFormat="1" ht="24" customHeight="1" x14ac:dyDescent="0.2">
      <c r="A31" s="65">
        <v>6</v>
      </c>
      <c r="B31" s="66" t="s">
        <v>23</v>
      </c>
      <c r="C31" s="59">
        <v>148720</v>
      </c>
      <c r="D31" s="90">
        <v>1</v>
      </c>
      <c r="E31" s="34">
        <v>13520</v>
      </c>
      <c r="F31" s="34">
        <f t="shared" si="0"/>
        <v>162240</v>
      </c>
      <c r="G31" s="52">
        <f t="shared" si="1"/>
        <v>1919840</v>
      </c>
    </row>
    <row r="32" spans="1:7" s="5" customFormat="1" ht="24" customHeight="1" x14ac:dyDescent="0.2">
      <c r="A32" s="63">
        <v>7</v>
      </c>
      <c r="B32" s="66" t="s">
        <v>9</v>
      </c>
      <c r="C32" s="59">
        <v>148720</v>
      </c>
      <c r="D32" s="90">
        <v>2</v>
      </c>
      <c r="E32" s="34">
        <v>13520</v>
      </c>
      <c r="F32" s="34">
        <f t="shared" si="0"/>
        <v>324480</v>
      </c>
      <c r="G32" s="52">
        <f t="shared" si="1"/>
        <v>3839680</v>
      </c>
    </row>
    <row r="33" spans="1:8" s="5" customFormat="1" ht="24" customHeight="1" x14ac:dyDescent="0.2">
      <c r="A33" s="65">
        <v>8</v>
      </c>
      <c r="B33" s="66" t="s">
        <v>39</v>
      </c>
      <c r="C33" s="59">
        <v>148720</v>
      </c>
      <c r="D33" s="90">
        <v>0.5</v>
      </c>
      <c r="E33" s="34">
        <v>13520</v>
      </c>
      <c r="F33" s="34">
        <f t="shared" si="0"/>
        <v>81120</v>
      </c>
      <c r="G33" s="52">
        <f t="shared" si="1"/>
        <v>959920</v>
      </c>
    </row>
    <row r="34" spans="1:8" ht="24" customHeight="1" x14ac:dyDescent="0.2">
      <c r="A34" s="70"/>
      <c r="B34" s="71" t="s">
        <v>10</v>
      </c>
      <c r="C34" s="71"/>
      <c r="D34" s="91">
        <f>SUM(D26:D33)</f>
        <v>25</v>
      </c>
      <c r="E34" s="138"/>
      <c r="F34" s="53">
        <f>SUM(F26:F33)</f>
        <v>4190004</v>
      </c>
      <c r="G34" s="137">
        <f>SUM(G26:G33)</f>
        <v>49581715</v>
      </c>
    </row>
    <row r="35" spans="1:8" ht="24" customHeight="1" x14ac:dyDescent="0.2">
      <c r="A35" s="92"/>
      <c r="B35" s="93" t="s">
        <v>11</v>
      </c>
      <c r="C35" s="93"/>
      <c r="D35" s="94"/>
      <c r="E35" s="94"/>
      <c r="F35" s="78">
        <v>24000</v>
      </c>
      <c r="G35" s="99">
        <f t="shared" ref="G35:G36" si="2">SUM(F35*12)</f>
        <v>288000</v>
      </c>
    </row>
    <row r="36" spans="1:8" ht="39.75" customHeight="1" thickBot="1" x14ac:dyDescent="0.25">
      <c r="A36" s="95"/>
      <c r="B36" s="96" t="s">
        <v>63</v>
      </c>
      <c r="C36" s="97"/>
      <c r="D36" s="98"/>
      <c r="E36" s="145"/>
      <c r="F36" s="100">
        <v>120900</v>
      </c>
      <c r="G36" s="99">
        <f t="shared" si="2"/>
        <v>1450800</v>
      </c>
    </row>
    <row r="37" spans="1:8" ht="24" customHeight="1" thickBot="1" x14ac:dyDescent="0.25">
      <c r="A37" s="73"/>
      <c r="B37" s="74" t="s">
        <v>12</v>
      </c>
      <c r="C37" s="75"/>
      <c r="D37" s="33">
        <f>SUM(D34)</f>
        <v>25</v>
      </c>
      <c r="E37" s="107">
        <f>SUM(E34:E36)</f>
        <v>0</v>
      </c>
      <c r="F37" s="57">
        <f>SUM(F34:F36)</f>
        <v>4334904</v>
      </c>
      <c r="G37" s="58">
        <f>SUM(G34+G35)-G36</f>
        <v>48418915</v>
      </c>
    </row>
    <row r="38" spans="1:8" ht="17.25" x14ac:dyDescent="0.3">
      <c r="A38" s="18"/>
      <c r="B38" s="18"/>
      <c r="C38" s="18"/>
      <c r="D38" s="41"/>
      <c r="E38" s="134"/>
      <c r="F38" s="41"/>
      <c r="G38" s="18"/>
    </row>
    <row r="39" spans="1:8" ht="17.25" x14ac:dyDescent="0.3">
      <c r="A39" s="18"/>
      <c r="B39" s="18"/>
      <c r="C39" s="18"/>
      <c r="D39" s="41"/>
      <c r="E39" s="134"/>
      <c r="F39" s="41"/>
      <c r="G39" s="18"/>
    </row>
    <row r="40" spans="1:8" ht="24.75" customHeight="1" x14ac:dyDescent="0.3">
      <c r="A40" s="16"/>
      <c r="B40" s="37"/>
      <c r="C40" s="37"/>
      <c r="D40" s="37"/>
      <c r="E40" s="37"/>
      <c r="F40" s="37"/>
      <c r="G40" s="37"/>
    </row>
    <row r="41" spans="1:8" ht="22.5" customHeight="1" x14ac:dyDescent="0.3">
      <c r="A41" s="16"/>
      <c r="B41" s="17"/>
      <c r="C41" s="17"/>
      <c r="D41" s="17"/>
      <c r="E41" s="17"/>
      <c r="F41" s="17"/>
      <c r="G41" s="17"/>
    </row>
    <row r="42" spans="1:8" ht="17.25" x14ac:dyDescent="0.3">
      <c r="A42" s="16"/>
      <c r="B42" s="37"/>
      <c r="C42" s="37"/>
      <c r="D42" s="37"/>
      <c r="E42" s="37"/>
      <c r="F42" s="37"/>
      <c r="G42" s="37"/>
    </row>
    <row r="43" spans="1:8" ht="17.25" x14ac:dyDescent="0.3">
      <c r="A43" s="16"/>
      <c r="B43" s="48"/>
      <c r="C43" s="48"/>
      <c r="D43" s="48"/>
      <c r="E43" s="48"/>
      <c r="F43" s="48"/>
      <c r="G43" s="48"/>
    </row>
    <row r="44" spans="1:8" ht="17.25" x14ac:dyDescent="0.3">
      <c r="A44" s="16"/>
      <c r="B44" s="48"/>
      <c r="C44" s="48"/>
      <c r="D44" s="48"/>
      <c r="E44" s="48"/>
      <c r="F44" s="48"/>
      <c r="G44" s="48"/>
      <c r="H44" s="2"/>
    </row>
    <row r="45" spans="1:8" ht="17.25" x14ac:dyDescent="0.3">
      <c r="A45" s="16"/>
      <c r="B45" s="48"/>
      <c r="C45" s="48"/>
      <c r="D45" s="48"/>
      <c r="E45" s="48"/>
      <c r="F45" s="48"/>
      <c r="G45" s="48"/>
      <c r="H45" s="2"/>
    </row>
    <row r="46" spans="1:8" ht="19.5" customHeight="1" x14ac:dyDescent="0.3">
      <c r="A46" s="16"/>
      <c r="B46" s="48"/>
      <c r="C46" s="48"/>
      <c r="D46" s="48"/>
      <c r="E46" s="48"/>
      <c r="F46" s="48"/>
      <c r="G46" s="48"/>
      <c r="H46" s="2"/>
    </row>
    <row r="47" spans="1:8" ht="17.25" x14ac:dyDescent="0.3">
      <c r="A47" s="16"/>
      <c r="B47" s="48"/>
      <c r="C47" s="48"/>
      <c r="D47" s="48"/>
      <c r="E47" s="48"/>
      <c r="F47" s="48"/>
      <c r="G47" s="48"/>
    </row>
    <row r="48" spans="1:8" ht="17.25" x14ac:dyDescent="0.3">
      <c r="A48" s="9"/>
      <c r="B48" s="48"/>
      <c r="C48" s="48"/>
      <c r="D48" s="48"/>
      <c r="E48" s="48"/>
      <c r="F48" s="48"/>
      <c r="G48" s="48"/>
    </row>
    <row r="49" spans="1:7" ht="17.25" x14ac:dyDescent="0.3">
      <c r="A49" s="9"/>
      <c r="B49" s="16"/>
      <c r="C49" s="16"/>
      <c r="D49" s="9"/>
      <c r="E49" s="9"/>
      <c r="F49" s="18"/>
      <c r="G49" s="18"/>
    </row>
    <row r="50" spans="1:7" ht="17.25" x14ac:dyDescent="0.3">
      <c r="A50" s="9"/>
      <c r="B50" s="9"/>
      <c r="C50" s="9"/>
      <c r="D50" s="9"/>
      <c r="E50" s="9"/>
      <c r="F50" s="16"/>
      <c r="G50" s="20"/>
    </row>
    <row r="51" spans="1:7" ht="17.25" x14ac:dyDescent="0.3">
      <c r="A51" s="9"/>
      <c r="B51" s="9"/>
      <c r="C51" s="9"/>
      <c r="D51" s="9"/>
      <c r="E51" s="9"/>
      <c r="F51" s="9"/>
      <c r="G51" s="9"/>
    </row>
    <row r="52" spans="1:7" ht="17.25" x14ac:dyDescent="0.3">
      <c r="A52" s="9"/>
      <c r="B52" s="9"/>
      <c r="C52" s="9"/>
      <c r="D52" s="9"/>
      <c r="E52" s="9"/>
      <c r="F52" s="16"/>
      <c r="G52" s="9"/>
    </row>
    <row r="53" spans="1:7" ht="15" x14ac:dyDescent="0.2">
      <c r="A53" s="6"/>
      <c r="B53" s="6"/>
      <c r="C53" s="6"/>
      <c r="D53" s="6"/>
      <c r="E53" s="6"/>
      <c r="F53" s="6"/>
      <c r="G53" s="6"/>
    </row>
    <row r="54" spans="1:7" ht="15" x14ac:dyDescent="0.2">
      <c r="A54" s="6"/>
      <c r="B54" s="6"/>
      <c r="C54" s="6"/>
      <c r="D54" s="6"/>
      <c r="E54" s="6"/>
      <c r="F54" s="6"/>
      <c r="G54" s="6"/>
    </row>
    <row r="55" spans="1:7" ht="15" x14ac:dyDescent="0.2">
      <c r="A55" s="6"/>
      <c r="B55" s="6"/>
      <c r="C55" s="6"/>
      <c r="D55" s="6"/>
      <c r="E55" s="6"/>
      <c r="F55" s="6"/>
      <c r="G55" s="6"/>
    </row>
  </sheetData>
  <mergeCells count="9">
    <mergeCell ref="D2:G8"/>
    <mergeCell ref="A24:A25"/>
    <mergeCell ref="B24:B25"/>
    <mergeCell ref="D24:D25"/>
    <mergeCell ref="B13:F13"/>
    <mergeCell ref="B15:G15"/>
    <mergeCell ref="B17:F17"/>
    <mergeCell ref="B21:F21"/>
    <mergeCell ref="E24:E25"/>
  </mergeCells>
  <printOptions horizontalCentered="1"/>
  <pageMargins left="0" right="0" top="0" bottom="0" header="0.31496062992125984" footer="0.51181102362204722"/>
  <pageSetup paperSize="9" scale="81" orientation="portrait" verticalDpi="0" r:id="rId1"/>
  <headerFooter alignWithMargins="0"/>
  <rowBreaks count="1" manualBreakCount="1">
    <brk id="48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topLeftCell="A19" zoomScaleNormal="100" workbookViewId="0">
      <selection activeCell="E38" sqref="E38"/>
    </sheetView>
  </sheetViews>
  <sheetFormatPr defaultRowHeight="12.75" x14ac:dyDescent="0.2"/>
  <cols>
    <col min="1" max="1" width="6.42578125" customWidth="1"/>
    <col min="2" max="2" width="34.5703125" customWidth="1"/>
    <col min="3" max="3" width="16.7109375" customWidth="1"/>
    <col min="4" max="5" width="16.140625" customWidth="1"/>
    <col min="6" max="6" width="17.7109375" customWidth="1"/>
    <col min="7" max="7" width="19" customWidth="1"/>
    <col min="8" max="8" width="34.28515625" bestFit="1" customWidth="1"/>
  </cols>
  <sheetData>
    <row r="2" spans="1:8" ht="12.75" customHeight="1" x14ac:dyDescent="0.2">
      <c r="D2" s="151" t="s">
        <v>76</v>
      </c>
      <c r="E2" s="151"/>
      <c r="F2" s="151"/>
      <c r="G2" s="151"/>
    </row>
    <row r="3" spans="1:8" ht="12.75" customHeight="1" x14ac:dyDescent="0.2">
      <c r="D3" s="151"/>
      <c r="E3" s="151"/>
      <c r="F3" s="151"/>
      <c r="G3" s="151"/>
    </row>
    <row r="4" spans="1:8" ht="12.75" customHeight="1" x14ac:dyDescent="0.2">
      <c r="D4" s="151"/>
      <c r="E4" s="151"/>
      <c r="F4" s="151"/>
      <c r="G4" s="151"/>
    </row>
    <row r="5" spans="1:8" ht="12.75" customHeight="1" x14ac:dyDescent="0.2">
      <c r="D5" s="151"/>
      <c r="E5" s="151"/>
      <c r="F5" s="151"/>
      <c r="G5" s="151"/>
    </row>
    <row r="6" spans="1:8" ht="12.75" customHeight="1" x14ac:dyDescent="0.2">
      <c r="D6" s="151"/>
      <c r="E6" s="151"/>
      <c r="F6" s="151"/>
      <c r="G6" s="151"/>
    </row>
    <row r="7" spans="1:8" ht="12.75" customHeight="1" x14ac:dyDescent="0.2">
      <c r="D7" s="151"/>
      <c r="E7" s="151"/>
      <c r="F7" s="151"/>
      <c r="G7" s="151"/>
    </row>
    <row r="8" spans="1:8" ht="12.75" customHeight="1" x14ac:dyDescent="0.2">
      <c r="D8" s="151"/>
      <c r="E8" s="151"/>
      <c r="F8" s="151"/>
      <c r="G8" s="151"/>
    </row>
    <row r="9" spans="1:8" ht="12.75" customHeight="1" x14ac:dyDescent="0.3">
      <c r="D9" s="43"/>
      <c r="E9" s="43"/>
      <c r="F9" s="43"/>
      <c r="G9" s="43"/>
    </row>
    <row r="10" spans="1:8" ht="12.75" customHeight="1" x14ac:dyDescent="0.3">
      <c r="A10" s="8"/>
      <c r="B10" s="8"/>
      <c r="C10" s="8"/>
      <c r="D10" s="49"/>
      <c r="E10" s="132"/>
      <c r="F10" s="49"/>
      <c r="G10" s="49"/>
      <c r="H10" s="22"/>
    </row>
    <row r="11" spans="1:8" ht="15" customHeight="1" x14ac:dyDescent="0.3">
      <c r="A11" s="9"/>
      <c r="B11" s="8"/>
      <c r="C11" s="8"/>
      <c r="D11" s="43"/>
      <c r="E11" s="43"/>
      <c r="F11" s="43"/>
      <c r="G11" s="43"/>
      <c r="H11" s="22"/>
    </row>
    <row r="12" spans="1:8" ht="15" customHeight="1" x14ac:dyDescent="0.3">
      <c r="A12" s="9"/>
      <c r="B12" s="8"/>
      <c r="C12" s="8"/>
      <c r="D12" s="8"/>
      <c r="E12" s="8"/>
      <c r="F12" s="22"/>
      <c r="G12" s="22"/>
      <c r="H12" s="22"/>
    </row>
    <row r="13" spans="1:8" ht="18" customHeight="1" x14ac:dyDescent="0.3">
      <c r="A13" s="8"/>
      <c r="B13" s="152" t="s">
        <v>2</v>
      </c>
      <c r="C13" s="152"/>
      <c r="D13" s="152"/>
      <c r="E13" s="152"/>
      <c r="F13" s="152"/>
      <c r="G13" s="8"/>
    </row>
    <row r="14" spans="1:8" ht="17.25" x14ac:dyDescent="0.3">
      <c r="A14" s="40"/>
      <c r="B14" s="8"/>
      <c r="C14" s="8"/>
      <c r="D14" s="8"/>
      <c r="E14" s="8"/>
      <c r="F14" s="8"/>
      <c r="G14" s="8"/>
    </row>
    <row r="15" spans="1:8" ht="16.5" customHeight="1" x14ac:dyDescent="0.3">
      <c r="A15" s="8"/>
      <c r="B15" s="152" t="s">
        <v>24</v>
      </c>
      <c r="C15" s="152"/>
      <c r="D15" s="152"/>
      <c r="E15" s="152"/>
      <c r="F15" s="152"/>
      <c r="G15" s="152"/>
    </row>
    <row r="16" spans="1:8" ht="17.25" x14ac:dyDescent="0.3">
      <c r="A16" s="40"/>
      <c r="B16" s="8"/>
      <c r="C16" s="8"/>
      <c r="D16" s="8"/>
      <c r="E16" s="8"/>
      <c r="F16" s="8"/>
      <c r="G16" s="8"/>
    </row>
    <row r="17" spans="1:7" ht="17.25" x14ac:dyDescent="0.3">
      <c r="A17" s="40"/>
      <c r="B17" s="159" t="s">
        <v>33</v>
      </c>
      <c r="C17" s="159"/>
      <c r="D17" s="159"/>
      <c r="E17" s="159"/>
      <c r="F17" s="159"/>
      <c r="G17" s="159"/>
    </row>
    <row r="18" spans="1:7" ht="19.5" x14ac:dyDescent="0.3">
      <c r="A18" s="8"/>
      <c r="B18" s="8"/>
      <c r="C18" s="8"/>
      <c r="D18" s="19"/>
      <c r="E18" s="19"/>
      <c r="F18" s="19"/>
      <c r="G18" s="8"/>
    </row>
    <row r="19" spans="1:7" ht="19.5" x14ac:dyDescent="0.3">
      <c r="A19" s="8"/>
      <c r="B19" s="8"/>
      <c r="C19" s="8"/>
      <c r="D19" s="19"/>
      <c r="E19" s="19"/>
      <c r="F19" s="19"/>
      <c r="G19" s="8"/>
    </row>
    <row r="20" spans="1:7" ht="14.25" x14ac:dyDescent="0.25">
      <c r="A20" s="11"/>
      <c r="B20" s="8"/>
      <c r="C20" s="8"/>
      <c r="D20" s="8"/>
      <c r="E20" s="8"/>
      <c r="F20" s="8"/>
      <c r="G20" s="8"/>
    </row>
    <row r="21" spans="1:7" ht="16.5" x14ac:dyDescent="0.3">
      <c r="A21" s="8"/>
      <c r="B21" s="158" t="s">
        <v>22</v>
      </c>
      <c r="C21" s="158"/>
      <c r="D21" s="158"/>
      <c r="E21" s="158"/>
      <c r="F21" s="158"/>
      <c r="G21" s="8"/>
    </row>
    <row r="22" spans="1:7" ht="14.25" x14ac:dyDescent="0.25">
      <c r="A22" s="8"/>
      <c r="B22" s="39"/>
      <c r="C22" s="39"/>
      <c r="D22" s="39"/>
      <c r="E22" s="39"/>
      <c r="F22" s="39"/>
      <c r="G22" s="8"/>
    </row>
    <row r="23" spans="1:7" ht="14.25" x14ac:dyDescent="0.25">
      <c r="A23" s="12"/>
      <c r="B23" s="8"/>
      <c r="C23" s="8"/>
      <c r="D23" s="8"/>
      <c r="E23" s="8"/>
      <c r="F23" s="8"/>
      <c r="G23" s="8"/>
    </row>
    <row r="24" spans="1:7" ht="18" thickBot="1" x14ac:dyDescent="0.35">
      <c r="A24" s="40"/>
      <c r="B24" s="8"/>
      <c r="C24" s="8"/>
      <c r="D24" s="8"/>
      <c r="E24" s="8"/>
      <c r="F24" s="8"/>
      <c r="G24" s="8"/>
    </row>
    <row r="25" spans="1:7" s="5" customFormat="1" ht="32.25" customHeight="1" x14ac:dyDescent="0.2">
      <c r="A25" s="154" t="s">
        <v>3</v>
      </c>
      <c r="B25" s="154" t="s">
        <v>4</v>
      </c>
      <c r="C25" s="47" t="s">
        <v>37</v>
      </c>
      <c r="D25" s="156" t="s">
        <v>35</v>
      </c>
      <c r="E25" s="154" t="s">
        <v>80</v>
      </c>
      <c r="F25" s="14" t="s">
        <v>61</v>
      </c>
      <c r="G25" s="46" t="s">
        <v>5</v>
      </c>
    </row>
    <row r="26" spans="1:7" s="5" customFormat="1" ht="24" customHeight="1" thickBot="1" x14ac:dyDescent="0.25">
      <c r="A26" s="155"/>
      <c r="B26" s="155"/>
      <c r="C26" s="15" t="s">
        <v>36</v>
      </c>
      <c r="D26" s="157"/>
      <c r="E26" s="155"/>
      <c r="F26" s="15" t="s">
        <v>36</v>
      </c>
      <c r="G26" s="15" t="s">
        <v>36</v>
      </c>
    </row>
    <row r="27" spans="1:7" s="5" customFormat="1" ht="22.5" customHeight="1" x14ac:dyDescent="0.2">
      <c r="A27" s="69">
        <v>1</v>
      </c>
      <c r="B27" s="64" t="s">
        <v>6</v>
      </c>
      <c r="C27" s="34">
        <v>198985</v>
      </c>
      <c r="D27" s="35">
        <v>1</v>
      </c>
      <c r="E27" s="34">
        <v>18089</v>
      </c>
      <c r="F27" s="34">
        <f>SUM(C27+E27)*D27</f>
        <v>217074</v>
      </c>
      <c r="G27" s="52">
        <f>SUM(C27*D27*2)+(F27*10)</f>
        <v>2568710</v>
      </c>
    </row>
    <row r="28" spans="1:7" s="5" customFormat="1" ht="22.5" customHeight="1" x14ac:dyDescent="0.2">
      <c r="A28" s="69">
        <v>2</v>
      </c>
      <c r="B28" s="64" t="s">
        <v>15</v>
      </c>
      <c r="C28" s="59">
        <v>157300</v>
      </c>
      <c r="D28" s="35">
        <v>1</v>
      </c>
      <c r="E28" s="34">
        <v>14300</v>
      </c>
      <c r="F28" s="34">
        <f t="shared" ref="F28:F37" si="0">SUM(C28+E28)*D28</f>
        <v>171600</v>
      </c>
      <c r="G28" s="52">
        <f t="shared" ref="G28:G37" si="1">SUM(C28*D28*2)+(F28*10)</f>
        <v>2030600</v>
      </c>
    </row>
    <row r="29" spans="1:7" s="5" customFormat="1" ht="22.5" customHeight="1" x14ac:dyDescent="0.2">
      <c r="A29" s="69">
        <v>3</v>
      </c>
      <c r="B29" s="66" t="s">
        <v>7</v>
      </c>
      <c r="C29" s="59">
        <v>157300</v>
      </c>
      <c r="D29" s="36">
        <v>1</v>
      </c>
      <c r="E29" s="34">
        <v>14300</v>
      </c>
      <c r="F29" s="34">
        <f t="shared" si="0"/>
        <v>171600</v>
      </c>
      <c r="G29" s="52">
        <f t="shared" si="1"/>
        <v>2030600</v>
      </c>
    </row>
    <row r="30" spans="1:7" s="5" customFormat="1" ht="22.5" customHeight="1" x14ac:dyDescent="0.2">
      <c r="A30" s="69">
        <v>4</v>
      </c>
      <c r="B30" s="66" t="s">
        <v>0</v>
      </c>
      <c r="C30" s="59">
        <v>149435</v>
      </c>
      <c r="D30" s="36">
        <v>1</v>
      </c>
      <c r="E30" s="34">
        <v>13585</v>
      </c>
      <c r="F30" s="34">
        <f t="shared" si="0"/>
        <v>163020</v>
      </c>
      <c r="G30" s="52">
        <f t="shared" si="1"/>
        <v>1929070</v>
      </c>
    </row>
    <row r="31" spans="1:7" s="5" customFormat="1" ht="22.5" customHeight="1" x14ac:dyDescent="0.2">
      <c r="A31" s="69">
        <v>5</v>
      </c>
      <c r="B31" s="66" t="s">
        <v>8</v>
      </c>
      <c r="C31" s="59">
        <v>152295</v>
      </c>
      <c r="D31" s="79">
        <v>17</v>
      </c>
      <c r="E31" s="34">
        <v>13845</v>
      </c>
      <c r="F31" s="34">
        <f t="shared" si="0"/>
        <v>2824380</v>
      </c>
      <c r="G31" s="52">
        <f t="shared" si="1"/>
        <v>33421830</v>
      </c>
    </row>
    <row r="32" spans="1:7" s="5" customFormat="1" ht="22.5" customHeight="1" x14ac:dyDescent="0.2">
      <c r="A32" s="69">
        <v>6</v>
      </c>
      <c r="B32" s="66" t="s">
        <v>1</v>
      </c>
      <c r="C32" s="59">
        <v>149435</v>
      </c>
      <c r="D32" s="36">
        <v>2</v>
      </c>
      <c r="E32" s="34">
        <v>13585</v>
      </c>
      <c r="F32" s="34">
        <f t="shared" si="0"/>
        <v>326040</v>
      </c>
      <c r="G32" s="52">
        <f t="shared" si="1"/>
        <v>3858140</v>
      </c>
    </row>
    <row r="33" spans="1:9" s="5" customFormat="1" ht="22.5" customHeight="1" x14ac:dyDescent="0.2">
      <c r="A33" s="69">
        <v>7</v>
      </c>
      <c r="B33" s="66" t="s">
        <v>23</v>
      </c>
      <c r="C33" s="59">
        <v>148720</v>
      </c>
      <c r="D33" s="36">
        <v>1</v>
      </c>
      <c r="E33" s="34">
        <v>13520</v>
      </c>
      <c r="F33" s="34">
        <f t="shared" si="0"/>
        <v>162240</v>
      </c>
      <c r="G33" s="52">
        <f t="shared" si="1"/>
        <v>1919840</v>
      </c>
    </row>
    <row r="34" spans="1:9" s="5" customFormat="1" ht="22.5" customHeight="1" x14ac:dyDescent="0.2">
      <c r="A34" s="69">
        <v>8</v>
      </c>
      <c r="B34" s="66" t="s">
        <v>9</v>
      </c>
      <c r="C34" s="59">
        <v>148720</v>
      </c>
      <c r="D34" s="36">
        <v>3</v>
      </c>
      <c r="E34" s="34">
        <v>13520</v>
      </c>
      <c r="F34" s="34">
        <f t="shared" si="0"/>
        <v>486720</v>
      </c>
      <c r="G34" s="52">
        <f t="shared" si="1"/>
        <v>5759520</v>
      </c>
    </row>
    <row r="35" spans="1:9" s="5" customFormat="1" ht="22.5" customHeight="1" x14ac:dyDescent="0.2">
      <c r="A35" s="69">
        <v>9</v>
      </c>
      <c r="B35" s="66" t="s">
        <v>13</v>
      </c>
      <c r="C35" s="59">
        <v>148720</v>
      </c>
      <c r="D35" s="36">
        <v>3</v>
      </c>
      <c r="E35" s="34">
        <v>13520</v>
      </c>
      <c r="F35" s="34">
        <f t="shared" si="0"/>
        <v>486720</v>
      </c>
      <c r="G35" s="52">
        <f t="shared" si="1"/>
        <v>5759520</v>
      </c>
    </row>
    <row r="36" spans="1:9" s="5" customFormat="1" ht="22.5" customHeight="1" x14ac:dyDescent="0.2">
      <c r="A36" s="69">
        <v>10</v>
      </c>
      <c r="B36" s="66" t="s">
        <v>14</v>
      </c>
      <c r="C36" s="59">
        <v>148720</v>
      </c>
      <c r="D36" s="36">
        <v>1</v>
      </c>
      <c r="E36" s="34">
        <v>13520</v>
      </c>
      <c r="F36" s="34">
        <f t="shared" si="0"/>
        <v>162240</v>
      </c>
      <c r="G36" s="52">
        <f t="shared" si="1"/>
        <v>1919840</v>
      </c>
    </row>
    <row r="37" spans="1:9" s="5" customFormat="1" ht="22.5" customHeight="1" x14ac:dyDescent="0.2">
      <c r="A37" s="69">
        <v>11</v>
      </c>
      <c r="B37" s="66" t="s">
        <v>39</v>
      </c>
      <c r="C37" s="59">
        <v>148720</v>
      </c>
      <c r="D37" s="36">
        <v>0.5</v>
      </c>
      <c r="E37" s="34">
        <v>13520</v>
      </c>
      <c r="F37" s="34">
        <f t="shared" si="0"/>
        <v>81120</v>
      </c>
      <c r="G37" s="52">
        <f t="shared" si="1"/>
        <v>959920</v>
      </c>
    </row>
    <row r="38" spans="1:9" s="6" customFormat="1" ht="22.5" customHeight="1" x14ac:dyDescent="0.2">
      <c r="A38" s="60"/>
      <c r="B38" s="71" t="s">
        <v>10</v>
      </c>
      <c r="C38" s="71"/>
      <c r="D38" s="32">
        <f>SUM(D27:D37)</f>
        <v>31.5</v>
      </c>
      <c r="E38" s="53"/>
      <c r="F38" s="146">
        <f>SUM(F27:F37)</f>
        <v>5252754</v>
      </c>
      <c r="G38" s="53">
        <f>SUM(G27:G37)</f>
        <v>62157590</v>
      </c>
    </row>
    <row r="39" spans="1:9" s="6" customFormat="1" ht="22.5" customHeight="1" thickBot="1" x14ac:dyDescent="0.25">
      <c r="A39" s="61"/>
      <c r="B39" s="61" t="s">
        <v>11</v>
      </c>
      <c r="C39" s="61"/>
      <c r="D39" s="61"/>
      <c r="E39" s="61"/>
      <c r="F39" s="54">
        <v>42000</v>
      </c>
      <c r="G39" s="55">
        <f t="shared" ref="G39" si="2">SUM(F39*12)</f>
        <v>504000</v>
      </c>
    </row>
    <row r="40" spans="1:9" s="6" customFormat="1" ht="22.5" customHeight="1" thickBot="1" x14ac:dyDescent="0.25">
      <c r="A40" s="73"/>
      <c r="B40" s="74" t="s">
        <v>12</v>
      </c>
      <c r="C40" s="74"/>
      <c r="D40" s="101">
        <f>SUM(D38)</f>
        <v>31.5</v>
      </c>
      <c r="E40" s="56">
        <f>SUM(E38:E39)</f>
        <v>0</v>
      </c>
      <c r="F40" s="56">
        <f>SUM(F38:F39)</f>
        <v>5294754</v>
      </c>
      <c r="G40" s="58">
        <f>SUM(G38:G39)</f>
        <v>62661590</v>
      </c>
    </row>
    <row r="41" spans="1:9" ht="17.25" x14ac:dyDescent="0.3">
      <c r="A41" s="16"/>
      <c r="B41" s="8"/>
      <c r="C41" s="8"/>
      <c r="D41" s="16"/>
      <c r="E41" s="16"/>
      <c r="F41" s="8"/>
      <c r="G41" s="8"/>
    </row>
    <row r="42" spans="1:9" ht="17.25" x14ac:dyDescent="0.3">
      <c r="A42" s="16"/>
      <c r="B42" s="8"/>
      <c r="C42" s="8"/>
      <c r="D42" s="16"/>
      <c r="E42" s="16"/>
      <c r="F42" s="8"/>
      <c r="G42" s="8"/>
    </row>
    <row r="43" spans="1:9" ht="23.25" customHeight="1" x14ac:dyDescent="0.3">
      <c r="A43" s="1"/>
      <c r="B43" s="37"/>
      <c r="C43" s="37"/>
      <c r="D43" s="37"/>
      <c r="E43" s="37"/>
      <c r="F43" s="37"/>
      <c r="G43" s="37"/>
      <c r="H43" s="37"/>
      <c r="I43" s="37"/>
    </row>
    <row r="44" spans="1:9" ht="17.25" x14ac:dyDescent="0.3">
      <c r="A44" s="6"/>
      <c r="B44" s="37"/>
      <c r="C44" s="37"/>
      <c r="D44" s="37"/>
      <c r="E44" s="37"/>
      <c r="F44" s="37"/>
      <c r="G44" s="37"/>
    </row>
    <row r="45" spans="1:9" ht="12.75" customHeight="1" x14ac:dyDescent="0.2">
      <c r="B45" s="48"/>
      <c r="C45" s="48"/>
      <c r="D45" s="48"/>
      <c r="E45" s="48"/>
      <c r="F45" s="48"/>
      <c r="G45" s="48"/>
    </row>
    <row r="46" spans="1:9" ht="12.75" customHeight="1" x14ac:dyDescent="0.2">
      <c r="B46" s="48"/>
      <c r="C46" s="48"/>
      <c r="D46" s="48"/>
      <c r="E46" s="48"/>
      <c r="F46" s="48"/>
      <c r="G46" s="48"/>
    </row>
    <row r="47" spans="1:9" ht="12.75" customHeight="1" x14ac:dyDescent="0.2">
      <c r="B47" s="48"/>
      <c r="C47" s="48"/>
      <c r="D47" s="48"/>
      <c r="E47" s="48"/>
      <c r="F47" s="48"/>
      <c r="G47" s="48"/>
    </row>
    <row r="48" spans="1:9" ht="12.75" customHeight="1" x14ac:dyDescent="0.2">
      <c r="B48" s="48"/>
      <c r="C48" s="48"/>
      <c r="D48" s="48"/>
      <c r="E48" s="48"/>
      <c r="F48" s="48"/>
      <c r="G48" s="48"/>
    </row>
    <row r="49" spans="2:7" ht="12.75" customHeight="1" x14ac:dyDescent="0.2">
      <c r="B49" s="48"/>
      <c r="C49" s="48"/>
      <c r="D49" s="48"/>
      <c r="E49" s="48"/>
      <c r="F49" s="48"/>
      <c r="G49" s="48"/>
    </row>
    <row r="50" spans="2:7" ht="12.75" customHeight="1" x14ac:dyDescent="0.2">
      <c r="B50" s="48"/>
      <c r="C50" s="48"/>
      <c r="D50" s="48"/>
      <c r="E50" s="48"/>
      <c r="F50" s="48"/>
      <c r="G50" s="48"/>
    </row>
  </sheetData>
  <mergeCells count="9">
    <mergeCell ref="D2:G8"/>
    <mergeCell ref="A25:A26"/>
    <mergeCell ref="B25:B26"/>
    <mergeCell ref="D25:D26"/>
    <mergeCell ref="B13:F13"/>
    <mergeCell ref="B15:G15"/>
    <mergeCell ref="B17:G17"/>
    <mergeCell ref="B21:F21"/>
    <mergeCell ref="E25:E26"/>
  </mergeCells>
  <printOptions horizontalCentered="1"/>
  <pageMargins left="0" right="0" top="0" bottom="0" header="0.31496062992126" footer="0.511811023622047"/>
  <pageSetup paperSize="9" scale="80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opLeftCell="A13" zoomScaleNormal="100" workbookViewId="0">
      <selection activeCell="E34" sqref="E34"/>
    </sheetView>
  </sheetViews>
  <sheetFormatPr defaultRowHeight="12.75" x14ac:dyDescent="0.2"/>
  <cols>
    <col min="1" max="1" width="6.140625" customWidth="1"/>
    <col min="2" max="2" width="34.140625" customWidth="1"/>
    <col min="3" max="3" width="18.28515625" customWidth="1"/>
    <col min="4" max="5" width="19" customWidth="1"/>
    <col min="6" max="6" width="19.28515625" customWidth="1"/>
    <col min="7" max="7" width="17.5703125" customWidth="1"/>
  </cols>
  <sheetData>
    <row r="2" spans="1:7" ht="12.75" customHeight="1" x14ac:dyDescent="0.2">
      <c r="D2" s="151" t="s">
        <v>77</v>
      </c>
      <c r="E2" s="151"/>
      <c r="F2" s="151"/>
      <c r="G2" s="151"/>
    </row>
    <row r="3" spans="1:7" ht="12.75" customHeight="1" x14ac:dyDescent="0.2">
      <c r="D3" s="151"/>
      <c r="E3" s="151"/>
      <c r="F3" s="151"/>
      <c r="G3" s="151"/>
    </row>
    <row r="4" spans="1:7" ht="12.75" customHeight="1" x14ac:dyDescent="0.2">
      <c r="D4" s="151"/>
      <c r="E4" s="151"/>
      <c r="F4" s="151"/>
      <c r="G4" s="151"/>
    </row>
    <row r="5" spans="1:7" ht="12.75" customHeight="1" x14ac:dyDescent="0.2">
      <c r="D5" s="151"/>
      <c r="E5" s="151"/>
      <c r="F5" s="151"/>
      <c r="G5" s="151"/>
    </row>
    <row r="6" spans="1:7" ht="12.75" customHeight="1" x14ac:dyDescent="0.2">
      <c r="D6" s="151"/>
      <c r="E6" s="151"/>
      <c r="F6" s="151"/>
      <c r="G6" s="151"/>
    </row>
    <row r="7" spans="1:7" ht="26.25" customHeight="1" x14ac:dyDescent="0.2">
      <c r="D7" s="151"/>
      <c r="E7" s="151"/>
      <c r="F7" s="151"/>
      <c r="G7" s="151"/>
    </row>
    <row r="8" spans="1:7" ht="12.75" customHeight="1" x14ac:dyDescent="0.3">
      <c r="D8" s="43"/>
      <c r="E8" s="43"/>
      <c r="F8" s="43"/>
      <c r="G8" s="43"/>
    </row>
    <row r="9" spans="1:7" ht="12.75" customHeight="1" x14ac:dyDescent="0.3">
      <c r="D9" s="43"/>
      <c r="E9" s="43"/>
      <c r="F9" s="43"/>
      <c r="G9" s="43"/>
    </row>
    <row r="10" spans="1:7" ht="12.75" customHeight="1" x14ac:dyDescent="0.3">
      <c r="D10" s="43"/>
      <c r="E10" s="43"/>
      <c r="F10" s="43"/>
      <c r="G10" s="43"/>
    </row>
    <row r="11" spans="1:7" ht="12.75" customHeight="1" x14ac:dyDescent="0.3">
      <c r="D11" s="43"/>
      <c r="E11" s="43"/>
      <c r="F11" s="43"/>
      <c r="G11" s="43"/>
    </row>
    <row r="12" spans="1:7" ht="16.5" customHeight="1" x14ac:dyDescent="0.3">
      <c r="A12" s="8"/>
      <c r="B12" s="8"/>
      <c r="C12" s="8"/>
      <c r="D12" s="43"/>
      <c r="E12" s="43"/>
      <c r="F12" s="43"/>
      <c r="G12" s="43"/>
    </row>
    <row r="13" spans="1:7" ht="17.25" x14ac:dyDescent="0.3">
      <c r="A13" s="9"/>
      <c r="B13" s="8"/>
      <c r="C13" s="8"/>
      <c r="D13" s="8"/>
      <c r="E13" s="8"/>
      <c r="F13" s="7"/>
      <c r="G13" s="7"/>
    </row>
    <row r="14" spans="1:7" ht="17.25" x14ac:dyDescent="0.3">
      <c r="A14" s="8"/>
      <c r="B14" s="152" t="s">
        <v>2</v>
      </c>
      <c r="C14" s="152"/>
      <c r="D14" s="152"/>
      <c r="E14" s="152"/>
      <c r="F14" s="152"/>
      <c r="G14" s="8"/>
    </row>
    <row r="15" spans="1:7" ht="17.25" x14ac:dyDescent="0.3">
      <c r="A15" s="40"/>
      <c r="B15" s="8"/>
      <c r="C15" s="8"/>
      <c r="D15" s="8"/>
      <c r="E15" s="8"/>
      <c r="F15" s="8"/>
      <c r="G15" s="8"/>
    </row>
    <row r="16" spans="1:7" ht="17.25" x14ac:dyDescent="0.3">
      <c r="A16" s="8"/>
      <c r="B16" s="152" t="s">
        <v>24</v>
      </c>
      <c r="C16" s="152"/>
      <c r="D16" s="152"/>
      <c r="E16" s="152"/>
      <c r="F16" s="152"/>
      <c r="G16" s="152"/>
    </row>
    <row r="17" spans="1:7" ht="17.25" x14ac:dyDescent="0.3">
      <c r="A17" s="40"/>
      <c r="B17" s="8"/>
      <c r="C17" s="8"/>
      <c r="D17" s="8"/>
      <c r="E17" s="8"/>
      <c r="F17" s="8"/>
      <c r="G17" s="8"/>
    </row>
    <row r="18" spans="1:7" ht="17.25" customHeight="1" x14ac:dyDescent="0.3">
      <c r="A18" s="40"/>
      <c r="B18" s="166" t="s">
        <v>50</v>
      </c>
      <c r="C18" s="166"/>
      <c r="D18" s="166"/>
      <c r="E18" s="166"/>
      <c r="F18" s="166"/>
      <c r="G18" s="8"/>
    </row>
    <row r="19" spans="1:7" ht="14.25" x14ac:dyDescent="0.25">
      <c r="A19" s="11"/>
      <c r="B19" s="8"/>
      <c r="C19" s="8"/>
      <c r="D19" s="8"/>
      <c r="E19" s="8"/>
      <c r="F19" s="8"/>
      <c r="G19" s="8"/>
    </row>
    <row r="20" spans="1:7" ht="16.5" x14ac:dyDescent="0.3">
      <c r="A20" s="8"/>
      <c r="B20" s="164" t="s">
        <v>56</v>
      </c>
      <c r="C20" s="164"/>
      <c r="D20" s="164"/>
      <c r="E20" s="164"/>
      <c r="F20" s="164"/>
      <c r="G20" s="8"/>
    </row>
    <row r="21" spans="1:7" ht="14.25" x14ac:dyDescent="0.25">
      <c r="A21" s="12"/>
      <c r="B21" s="8"/>
      <c r="C21" s="8"/>
      <c r="D21" s="8"/>
      <c r="E21" s="8"/>
      <c r="F21" s="8"/>
      <c r="G21" s="8"/>
    </row>
    <row r="22" spans="1:7" ht="18" thickBot="1" x14ac:dyDescent="0.35">
      <c r="A22" s="40"/>
      <c r="B22" s="8"/>
      <c r="C22" s="8"/>
      <c r="D22" s="8"/>
      <c r="E22" s="8"/>
      <c r="F22" s="8"/>
      <c r="G22" s="8"/>
    </row>
    <row r="23" spans="1:7" ht="33" x14ac:dyDescent="0.2">
      <c r="A23" s="154" t="s">
        <v>3</v>
      </c>
      <c r="B23" s="154" t="s">
        <v>4</v>
      </c>
      <c r="C23" s="47" t="s">
        <v>37</v>
      </c>
      <c r="D23" s="156" t="s">
        <v>35</v>
      </c>
      <c r="E23" s="154" t="s">
        <v>80</v>
      </c>
      <c r="F23" s="14" t="s">
        <v>61</v>
      </c>
      <c r="G23" s="46" t="s">
        <v>5</v>
      </c>
    </row>
    <row r="24" spans="1:7" ht="17.25" thickBot="1" x14ac:dyDescent="0.25">
      <c r="A24" s="155"/>
      <c r="B24" s="155"/>
      <c r="C24" s="15" t="s">
        <v>36</v>
      </c>
      <c r="D24" s="157"/>
      <c r="E24" s="155"/>
      <c r="F24" s="15" t="s">
        <v>36</v>
      </c>
      <c r="G24" s="15" t="s">
        <v>36</v>
      </c>
    </row>
    <row r="25" spans="1:7" ht="27" customHeight="1" x14ac:dyDescent="0.2">
      <c r="A25" s="68">
        <v>1</v>
      </c>
      <c r="B25" s="64" t="s">
        <v>6</v>
      </c>
      <c r="C25" s="34">
        <v>198985</v>
      </c>
      <c r="D25" s="35">
        <v>1</v>
      </c>
      <c r="E25" s="34">
        <v>18089</v>
      </c>
      <c r="F25" s="34">
        <f>SUM(C25+E25)*D25</f>
        <v>217074</v>
      </c>
      <c r="G25" s="52">
        <f>SUM(C25*D25*2)+(F25*10)</f>
        <v>2568710</v>
      </c>
    </row>
    <row r="26" spans="1:7" ht="27" customHeight="1" x14ac:dyDescent="0.2">
      <c r="A26" s="69">
        <v>2</v>
      </c>
      <c r="B26" s="66" t="s">
        <v>7</v>
      </c>
      <c r="C26" s="59">
        <v>157300</v>
      </c>
      <c r="D26" s="36">
        <v>1</v>
      </c>
      <c r="E26" s="34">
        <v>14300</v>
      </c>
      <c r="F26" s="34">
        <f t="shared" ref="F26:F33" si="0">SUM(C26+E26)*D26</f>
        <v>171600</v>
      </c>
      <c r="G26" s="52">
        <f t="shared" ref="G26:G33" si="1">SUM(C26*D26*2)+(F26*10)</f>
        <v>2030600</v>
      </c>
    </row>
    <row r="27" spans="1:7" ht="27" customHeight="1" x14ac:dyDescent="0.2">
      <c r="A27" s="68">
        <v>3</v>
      </c>
      <c r="B27" s="66" t="s">
        <v>0</v>
      </c>
      <c r="C27" s="59">
        <v>149435</v>
      </c>
      <c r="D27" s="36">
        <v>1</v>
      </c>
      <c r="E27" s="34">
        <v>13585</v>
      </c>
      <c r="F27" s="34">
        <f t="shared" si="0"/>
        <v>163020</v>
      </c>
      <c r="G27" s="52">
        <f t="shared" si="1"/>
        <v>1929070</v>
      </c>
    </row>
    <row r="28" spans="1:7" ht="27" customHeight="1" x14ac:dyDescent="0.2">
      <c r="A28" s="69">
        <v>4</v>
      </c>
      <c r="B28" s="66" t="s">
        <v>8</v>
      </c>
      <c r="C28" s="59">
        <v>152295</v>
      </c>
      <c r="D28" s="36">
        <v>12.5</v>
      </c>
      <c r="E28" s="34">
        <v>13845</v>
      </c>
      <c r="F28" s="34">
        <f t="shared" si="0"/>
        <v>2076750</v>
      </c>
      <c r="G28" s="52">
        <f t="shared" si="1"/>
        <v>24574875</v>
      </c>
    </row>
    <row r="29" spans="1:7" ht="27" customHeight="1" x14ac:dyDescent="0.2">
      <c r="A29" s="68">
        <v>5</v>
      </c>
      <c r="B29" s="66" t="s">
        <v>39</v>
      </c>
      <c r="C29" s="59">
        <v>148720</v>
      </c>
      <c r="D29" s="36">
        <v>1</v>
      </c>
      <c r="E29" s="34">
        <v>13520</v>
      </c>
      <c r="F29" s="34">
        <f t="shared" si="0"/>
        <v>162240</v>
      </c>
      <c r="G29" s="52">
        <f t="shared" si="1"/>
        <v>1919840</v>
      </c>
    </row>
    <row r="30" spans="1:7" ht="27" customHeight="1" x14ac:dyDescent="0.2">
      <c r="A30" s="69">
        <v>6</v>
      </c>
      <c r="B30" s="66" t="s">
        <v>9</v>
      </c>
      <c r="C30" s="59">
        <v>148720</v>
      </c>
      <c r="D30" s="36">
        <v>2</v>
      </c>
      <c r="E30" s="34">
        <v>13520</v>
      </c>
      <c r="F30" s="34">
        <f t="shared" si="0"/>
        <v>324480</v>
      </c>
      <c r="G30" s="52">
        <f t="shared" si="1"/>
        <v>3839680</v>
      </c>
    </row>
    <row r="31" spans="1:7" ht="27" customHeight="1" x14ac:dyDescent="0.2">
      <c r="A31" s="68">
        <v>7</v>
      </c>
      <c r="B31" s="66" t="s">
        <v>23</v>
      </c>
      <c r="C31" s="59">
        <v>148720</v>
      </c>
      <c r="D31" s="36">
        <v>1</v>
      </c>
      <c r="E31" s="34">
        <v>13520</v>
      </c>
      <c r="F31" s="34">
        <f t="shared" si="0"/>
        <v>162240</v>
      </c>
      <c r="G31" s="52">
        <f t="shared" si="1"/>
        <v>1919840</v>
      </c>
    </row>
    <row r="32" spans="1:7" ht="27" customHeight="1" x14ac:dyDescent="0.2">
      <c r="A32" s="69">
        <v>8</v>
      </c>
      <c r="B32" s="66" t="s">
        <v>1</v>
      </c>
      <c r="C32" s="59">
        <v>149435</v>
      </c>
      <c r="D32" s="36">
        <v>1</v>
      </c>
      <c r="E32" s="34">
        <v>13585</v>
      </c>
      <c r="F32" s="34">
        <f t="shared" si="0"/>
        <v>163020</v>
      </c>
      <c r="G32" s="52">
        <f t="shared" si="1"/>
        <v>1929070</v>
      </c>
    </row>
    <row r="33" spans="1:7" ht="27" customHeight="1" x14ac:dyDescent="0.2">
      <c r="A33" s="69">
        <v>9</v>
      </c>
      <c r="B33" s="66" t="s">
        <v>57</v>
      </c>
      <c r="C33" s="59">
        <v>149435</v>
      </c>
      <c r="D33" s="36">
        <v>1</v>
      </c>
      <c r="E33" s="34">
        <v>13520</v>
      </c>
      <c r="F33" s="34">
        <f t="shared" si="0"/>
        <v>162955</v>
      </c>
      <c r="G33" s="52">
        <f t="shared" si="1"/>
        <v>1928420</v>
      </c>
    </row>
    <row r="34" spans="1:7" ht="27" customHeight="1" x14ac:dyDescent="0.2">
      <c r="A34" s="60"/>
      <c r="B34" s="71" t="s">
        <v>10</v>
      </c>
      <c r="C34" s="53"/>
      <c r="D34" s="32">
        <f>SUM(D25:D33)</f>
        <v>21.5</v>
      </c>
      <c r="E34" s="53"/>
      <c r="F34" s="53">
        <f>SUM(F25:F33)</f>
        <v>3603379</v>
      </c>
      <c r="G34" s="53">
        <f>SUM(G25:G33)</f>
        <v>42640105</v>
      </c>
    </row>
    <row r="35" spans="1:7" ht="27" customHeight="1" thickBot="1" x14ac:dyDescent="0.25">
      <c r="A35" s="61"/>
      <c r="B35" s="61" t="s">
        <v>11</v>
      </c>
      <c r="C35" s="54"/>
      <c r="D35" s="51"/>
      <c r="E35" s="51"/>
      <c r="F35" s="54">
        <v>6000</v>
      </c>
      <c r="G35" s="55">
        <f t="shared" ref="G35" si="2">SUM(F35*12)</f>
        <v>72000</v>
      </c>
    </row>
    <row r="36" spans="1:7" ht="27" customHeight="1" thickBot="1" x14ac:dyDescent="0.25">
      <c r="A36" s="73"/>
      <c r="B36" s="74" t="s">
        <v>12</v>
      </c>
      <c r="C36" s="75"/>
      <c r="D36" s="33">
        <f>SUM(D34)</f>
        <v>21.5</v>
      </c>
      <c r="E36" s="107">
        <f>SUM(E34:E35)</f>
        <v>0</v>
      </c>
      <c r="F36" s="57">
        <f>SUM(F34:F35)</f>
        <v>3609379</v>
      </c>
      <c r="G36" s="57">
        <f>SUM(G34:G35)</f>
        <v>42712105</v>
      </c>
    </row>
    <row r="37" spans="1:7" ht="17.25" x14ac:dyDescent="0.3">
      <c r="A37" s="18"/>
      <c r="B37" s="18"/>
      <c r="C37" s="18"/>
      <c r="D37" s="41"/>
      <c r="E37" s="134"/>
      <c r="F37" s="29"/>
      <c r="G37" s="29"/>
    </row>
    <row r="38" spans="1:7" ht="17.25" x14ac:dyDescent="0.3">
      <c r="A38" s="18"/>
      <c r="B38" s="18"/>
      <c r="C38" s="18"/>
      <c r="D38" s="41"/>
      <c r="E38" s="134"/>
      <c r="F38" s="29"/>
      <c r="G38" s="29"/>
    </row>
    <row r="39" spans="1:7" ht="30" customHeight="1" x14ac:dyDescent="0.3">
      <c r="A39" s="16"/>
      <c r="B39" s="37"/>
      <c r="C39" s="37"/>
      <c r="D39" s="37"/>
      <c r="E39" s="37"/>
      <c r="F39" s="37"/>
      <c r="G39" s="37"/>
    </row>
    <row r="40" spans="1:7" ht="22.5" customHeight="1" x14ac:dyDescent="0.3">
      <c r="A40" s="16"/>
      <c r="B40" s="37"/>
      <c r="C40" s="37"/>
      <c r="D40" s="37"/>
      <c r="E40" s="37"/>
      <c r="F40" s="37"/>
      <c r="G40" s="37"/>
    </row>
    <row r="41" spans="1:7" ht="17.25" x14ac:dyDescent="0.3">
      <c r="A41" s="16"/>
      <c r="B41" s="48"/>
      <c r="C41" s="48"/>
      <c r="D41" s="48"/>
      <c r="E41" s="48"/>
      <c r="F41" s="48"/>
      <c r="G41" s="48"/>
    </row>
    <row r="42" spans="1:7" ht="17.25" x14ac:dyDescent="0.3">
      <c r="A42" s="16"/>
      <c r="B42" s="48"/>
      <c r="C42" s="48"/>
      <c r="D42" s="48"/>
      <c r="E42" s="48"/>
      <c r="F42" s="48"/>
      <c r="G42" s="48"/>
    </row>
    <row r="43" spans="1:7" ht="17.25" x14ac:dyDescent="0.3">
      <c r="A43" s="16"/>
      <c r="B43" s="48"/>
      <c r="C43" s="48"/>
      <c r="D43" s="48"/>
      <c r="E43" s="48"/>
      <c r="F43" s="48"/>
      <c r="G43" s="48"/>
    </row>
    <row r="44" spans="1:7" ht="17.25" x14ac:dyDescent="0.3">
      <c r="A44" s="16"/>
      <c r="B44" s="48"/>
      <c r="C44" s="48"/>
      <c r="D44" s="48"/>
      <c r="E44" s="48"/>
      <c r="F44" s="48"/>
      <c r="G44" s="48"/>
    </row>
    <row r="45" spans="1:7" ht="17.25" x14ac:dyDescent="0.3">
      <c r="A45" s="9"/>
      <c r="B45" s="48"/>
      <c r="C45" s="48"/>
      <c r="D45" s="48"/>
      <c r="E45" s="48"/>
      <c r="F45" s="48"/>
      <c r="G45" s="48"/>
    </row>
    <row r="46" spans="1:7" ht="22.5" customHeight="1" x14ac:dyDescent="0.3">
      <c r="A46" s="9"/>
      <c r="B46" s="48"/>
      <c r="C46" s="48"/>
      <c r="D46" s="48"/>
      <c r="E46" s="48"/>
      <c r="F46" s="48"/>
      <c r="G46" s="48"/>
    </row>
    <row r="47" spans="1:7" ht="17.25" x14ac:dyDescent="0.3">
      <c r="A47" s="9"/>
      <c r="B47" s="9"/>
      <c r="C47" s="9"/>
      <c r="D47" s="9"/>
      <c r="E47" s="9"/>
      <c r="F47" s="9"/>
      <c r="G47" s="8"/>
    </row>
    <row r="48" spans="1:7" ht="17.25" x14ac:dyDescent="0.3">
      <c r="A48" s="9"/>
      <c r="B48" s="9"/>
      <c r="C48" s="9"/>
      <c r="D48" s="16"/>
      <c r="E48" s="16"/>
      <c r="F48" s="9"/>
      <c r="G48" s="8"/>
    </row>
    <row r="49" spans="1:7" ht="17.25" x14ac:dyDescent="0.3">
      <c r="A49" s="9"/>
      <c r="B49" s="9"/>
      <c r="C49" s="9"/>
      <c r="D49" s="9"/>
      <c r="E49" s="9"/>
      <c r="F49" s="16"/>
      <c r="G49" s="8"/>
    </row>
    <row r="50" spans="1:7" ht="15" x14ac:dyDescent="0.2">
      <c r="A50" s="6"/>
      <c r="B50" s="6"/>
      <c r="C50" s="6"/>
      <c r="D50" s="6"/>
      <c r="E50" s="6"/>
      <c r="F50" s="6"/>
    </row>
  </sheetData>
  <mergeCells count="9">
    <mergeCell ref="D2:G7"/>
    <mergeCell ref="A23:A24"/>
    <mergeCell ref="B23:B24"/>
    <mergeCell ref="D23:D24"/>
    <mergeCell ref="B14:F14"/>
    <mergeCell ref="B16:G16"/>
    <mergeCell ref="B18:F18"/>
    <mergeCell ref="B20:F20"/>
    <mergeCell ref="E23:E24"/>
  </mergeCells>
  <pageMargins left="0.70866141732283505" right="0.70866141732283505" top="0.74803149606299202" bottom="0.74803149606299202" header="0.31496062992126" footer="0.31496062992126"/>
  <pageSetup paperSize="9" scale="6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opLeftCell="A10" workbookViewId="0">
      <selection activeCell="E36" sqref="E36"/>
    </sheetView>
  </sheetViews>
  <sheetFormatPr defaultRowHeight="12.75" x14ac:dyDescent="0.2"/>
  <cols>
    <col min="1" max="1" width="6" customWidth="1"/>
    <col min="2" max="2" width="33.85546875" customWidth="1"/>
    <col min="3" max="3" width="16.85546875" customWidth="1"/>
    <col min="4" max="5" width="17.5703125" customWidth="1"/>
    <col min="6" max="6" width="17.7109375" customWidth="1"/>
    <col min="7" max="7" width="20.140625" customWidth="1"/>
    <col min="8" max="8" width="34.28515625" bestFit="1" customWidth="1"/>
  </cols>
  <sheetData>
    <row r="2" spans="1:8" ht="12.75" customHeight="1" x14ac:dyDescent="0.2">
      <c r="D2" s="151" t="s">
        <v>78</v>
      </c>
      <c r="E2" s="151"/>
      <c r="F2" s="151"/>
      <c r="G2" s="151"/>
    </row>
    <row r="3" spans="1:8" ht="12.75" customHeight="1" x14ac:dyDescent="0.2">
      <c r="D3" s="151"/>
      <c r="E3" s="151"/>
      <c r="F3" s="151"/>
      <c r="G3" s="151"/>
    </row>
    <row r="4" spans="1:8" ht="12.75" customHeight="1" x14ac:dyDescent="0.2">
      <c r="D4" s="151"/>
      <c r="E4" s="151"/>
      <c r="F4" s="151"/>
      <c r="G4" s="151"/>
    </row>
    <row r="5" spans="1:8" ht="12.75" customHeight="1" x14ac:dyDescent="0.2">
      <c r="D5" s="151"/>
      <c r="E5" s="151"/>
      <c r="F5" s="151"/>
      <c r="G5" s="151"/>
    </row>
    <row r="6" spans="1:8" ht="12.75" customHeight="1" x14ac:dyDescent="0.2">
      <c r="D6" s="151"/>
      <c r="E6" s="151"/>
      <c r="F6" s="151"/>
      <c r="G6" s="151"/>
    </row>
    <row r="7" spans="1:8" ht="25.5" customHeight="1" x14ac:dyDescent="0.2">
      <c r="D7" s="151"/>
      <c r="E7" s="151"/>
      <c r="F7" s="151"/>
      <c r="G7" s="151"/>
    </row>
    <row r="8" spans="1:8" ht="12.75" customHeight="1" x14ac:dyDescent="0.3">
      <c r="D8" s="43"/>
      <c r="E8" s="43"/>
      <c r="F8" s="43"/>
      <c r="G8" s="43"/>
    </row>
    <row r="9" spans="1:8" ht="16.5" customHeight="1" x14ac:dyDescent="0.3">
      <c r="D9" s="43"/>
      <c r="E9" s="43"/>
      <c r="F9" s="43"/>
      <c r="G9" s="43"/>
    </row>
    <row r="10" spans="1:8" ht="12.75" customHeight="1" x14ac:dyDescent="0.2">
      <c r="D10" s="148"/>
      <c r="E10" s="148"/>
      <c r="F10" s="148"/>
      <c r="G10" s="148"/>
    </row>
    <row r="11" spans="1:8" ht="12.75" customHeight="1" x14ac:dyDescent="0.2">
      <c r="D11" s="44"/>
      <c r="E11" s="44"/>
      <c r="F11" s="44"/>
      <c r="G11" s="44"/>
    </row>
    <row r="12" spans="1:8" ht="17.25" x14ac:dyDescent="0.3">
      <c r="A12" s="9"/>
      <c r="B12" s="8"/>
      <c r="C12" s="8"/>
      <c r="D12" s="8"/>
      <c r="E12" s="8"/>
      <c r="F12" s="22"/>
      <c r="G12" s="22"/>
      <c r="H12" s="22"/>
    </row>
    <row r="13" spans="1:8" ht="17.25" x14ac:dyDescent="0.3">
      <c r="A13" s="9"/>
      <c r="B13" s="8"/>
      <c r="C13" s="8"/>
      <c r="D13" s="8"/>
      <c r="E13" s="8"/>
      <c r="F13" s="8"/>
      <c r="G13" s="8"/>
    </row>
    <row r="14" spans="1:8" ht="19.5" customHeight="1" x14ac:dyDescent="0.3">
      <c r="A14" s="8"/>
      <c r="B14" s="152" t="s">
        <v>2</v>
      </c>
      <c r="C14" s="152"/>
      <c r="D14" s="152"/>
      <c r="E14" s="152"/>
      <c r="F14" s="152"/>
      <c r="G14" s="8"/>
    </row>
    <row r="15" spans="1:8" ht="17.25" x14ac:dyDescent="0.3">
      <c r="A15" s="40"/>
      <c r="B15" s="8"/>
      <c r="C15" s="8"/>
      <c r="D15" s="8"/>
      <c r="E15" s="8"/>
      <c r="F15" s="8"/>
      <c r="G15" s="8"/>
    </row>
    <row r="16" spans="1:8" ht="16.5" customHeight="1" x14ac:dyDescent="0.3">
      <c r="A16" s="8"/>
      <c r="B16" s="152" t="s">
        <v>24</v>
      </c>
      <c r="C16" s="152"/>
      <c r="D16" s="152"/>
      <c r="E16" s="152"/>
      <c r="F16" s="152"/>
      <c r="G16" s="23"/>
    </row>
    <row r="17" spans="1:7" ht="17.25" x14ac:dyDescent="0.3">
      <c r="A17" s="40"/>
      <c r="B17" s="8"/>
      <c r="C17" s="8"/>
      <c r="D17" s="8"/>
      <c r="E17" s="8"/>
      <c r="F17" s="8"/>
      <c r="G17" s="8"/>
    </row>
    <row r="18" spans="1:7" ht="17.25" x14ac:dyDescent="0.3">
      <c r="A18" s="40"/>
      <c r="B18" s="159" t="s">
        <v>34</v>
      </c>
      <c r="C18" s="159"/>
      <c r="D18" s="159"/>
      <c r="E18" s="159"/>
      <c r="F18" s="159"/>
      <c r="G18" s="159"/>
    </row>
    <row r="19" spans="1:7" ht="19.5" x14ac:dyDescent="0.3">
      <c r="A19" s="8"/>
      <c r="B19" s="8"/>
      <c r="C19" s="8"/>
      <c r="D19" s="19"/>
      <c r="E19" s="19"/>
      <c r="F19" s="19"/>
      <c r="G19" s="8"/>
    </row>
    <row r="20" spans="1:7" ht="17.25" x14ac:dyDescent="0.3">
      <c r="A20" s="40"/>
      <c r="B20" s="8"/>
      <c r="C20" s="8"/>
      <c r="D20" s="8"/>
      <c r="E20" s="8"/>
      <c r="F20" s="8"/>
      <c r="G20" s="8"/>
    </row>
    <row r="21" spans="1:7" ht="14.25" x14ac:dyDescent="0.25">
      <c r="A21" s="11"/>
      <c r="B21" s="8"/>
      <c r="C21" s="8"/>
      <c r="D21" s="8"/>
      <c r="E21" s="8"/>
      <c r="F21" s="8"/>
      <c r="G21" s="8"/>
    </row>
    <row r="22" spans="1:7" ht="16.5" x14ac:dyDescent="0.3">
      <c r="A22" s="8"/>
      <c r="B22" s="158" t="s">
        <v>18</v>
      </c>
      <c r="C22" s="158"/>
      <c r="D22" s="158"/>
      <c r="E22" s="158"/>
      <c r="F22" s="158"/>
      <c r="G22" s="8"/>
    </row>
    <row r="23" spans="1:7" ht="14.25" x14ac:dyDescent="0.25">
      <c r="A23" s="12"/>
      <c r="B23" s="8"/>
      <c r="C23" s="8"/>
      <c r="D23" s="8"/>
      <c r="E23" s="8"/>
      <c r="F23" s="8"/>
      <c r="G23" s="8"/>
    </row>
    <row r="24" spans="1:7" ht="18" thickBot="1" x14ac:dyDescent="0.35">
      <c r="A24" s="40"/>
      <c r="B24" s="8"/>
      <c r="C24" s="8"/>
      <c r="D24" s="8"/>
      <c r="E24" s="8"/>
      <c r="F24" s="8"/>
      <c r="G24" s="8"/>
    </row>
    <row r="25" spans="1:7" s="5" customFormat="1" ht="35.25" customHeight="1" x14ac:dyDescent="0.2">
      <c r="A25" s="154" t="s">
        <v>3</v>
      </c>
      <c r="B25" s="154" t="s">
        <v>4</v>
      </c>
      <c r="C25" s="47" t="s">
        <v>37</v>
      </c>
      <c r="D25" s="156" t="s">
        <v>35</v>
      </c>
      <c r="E25" s="154" t="s">
        <v>80</v>
      </c>
      <c r="F25" s="14" t="s">
        <v>61</v>
      </c>
      <c r="G25" s="46" t="s">
        <v>5</v>
      </c>
    </row>
    <row r="26" spans="1:7" s="5" customFormat="1" ht="20.25" customHeight="1" thickBot="1" x14ac:dyDescent="0.25">
      <c r="A26" s="155"/>
      <c r="B26" s="155"/>
      <c r="C26" s="15" t="s">
        <v>36</v>
      </c>
      <c r="D26" s="157"/>
      <c r="E26" s="155"/>
      <c r="F26" s="15" t="s">
        <v>36</v>
      </c>
      <c r="G26" s="15" t="s">
        <v>36</v>
      </c>
    </row>
    <row r="27" spans="1:7" s="5" customFormat="1" ht="21.75" customHeight="1" x14ac:dyDescent="0.3">
      <c r="A27" s="109">
        <v>1</v>
      </c>
      <c r="B27" s="110" t="s">
        <v>6</v>
      </c>
      <c r="C27" s="34">
        <v>198985</v>
      </c>
      <c r="D27" s="111">
        <v>1</v>
      </c>
      <c r="E27" s="34">
        <v>18089</v>
      </c>
      <c r="F27" s="34">
        <f>SUM(C27+E27)*D27</f>
        <v>217074</v>
      </c>
      <c r="G27" s="52">
        <f>SUM(C27*D27*2)+(F27*10)</f>
        <v>2568710</v>
      </c>
    </row>
    <row r="28" spans="1:7" s="5" customFormat="1" ht="21.75" customHeight="1" x14ac:dyDescent="0.3">
      <c r="A28" s="112">
        <v>2</v>
      </c>
      <c r="B28" s="113" t="s">
        <v>7</v>
      </c>
      <c r="C28" s="59">
        <v>157300</v>
      </c>
      <c r="D28" s="114">
        <v>1</v>
      </c>
      <c r="E28" s="34">
        <v>14300</v>
      </c>
      <c r="F28" s="34">
        <f t="shared" ref="F28:F35" si="0">SUM(C28+E28)*D28</f>
        <v>171600</v>
      </c>
      <c r="G28" s="52">
        <f t="shared" ref="G28:G35" si="1">SUM(C28*D28*2)+(F28*10)</f>
        <v>2030600</v>
      </c>
    </row>
    <row r="29" spans="1:7" s="5" customFormat="1" ht="21.75" customHeight="1" x14ac:dyDescent="0.3">
      <c r="A29" s="109">
        <v>3</v>
      </c>
      <c r="B29" s="113" t="s">
        <v>0</v>
      </c>
      <c r="C29" s="59">
        <v>149435</v>
      </c>
      <c r="D29" s="114">
        <v>1</v>
      </c>
      <c r="E29" s="34">
        <v>13585</v>
      </c>
      <c r="F29" s="34">
        <f t="shared" si="0"/>
        <v>163020</v>
      </c>
      <c r="G29" s="52">
        <f t="shared" si="1"/>
        <v>1929070</v>
      </c>
    </row>
    <row r="30" spans="1:7" s="5" customFormat="1" ht="21.75" customHeight="1" x14ac:dyDescent="0.3">
      <c r="A30" s="112">
        <v>4</v>
      </c>
      <c r="B30" s="113" t="s">
        <v>8</v>
      </c>
      <c r="C30" s="59">
        <v>152295</v>
      </c>
      <c r="D30" s="114">
        <v>10.5</v>
      </c>
      <c r="E30" s="34">
        <v>13845</v>
      </c>
      <c r="F30" s="34">
        <f t="shared" si="0"/>
        <v>1744470</v>
      </c>
      <c r="G30" s="52">
        <f t="shared" si="1"/>
        <v>20642895</v>
      </c>
    </row>
    <row r="31" spans="1:7" s="5" customFormat="1" ht="21.75" customHeight="1" x14ac:dyDescent="0.3">
      <c r="A31" s="109">
        <v>5</v>
      </c>
      <c r="B31" s="113" t="s">
        <v>1</v>
      </c>
      <c r="C31" s="59">
        <v>149435</v>
      </c>
      <c r="D31" s="114">
        <v>1</v>
      </c>
      <c r="E31" s="34">
        <v>13585</v>
      </c>
      <c r="F31" s="34">
        <f t="shared" si="0"/>
        <v>163020</v>
      </c>
      <c r="G31" s="52">
        <f t="shared" si="1"/>
        <v>1929070</v>
      </c>
    </row>
    <row r="32" spans="1:7" s="5" customFormat="1" ht="21.75" customHeight="1" x14ac:dyDescent="0.3">
      <c r="A32" s="112">
        <v>6</v>
      </c>
      <c r="B32" s="113" t="s">
        <v>23</v>
      </c>
      <c r="C32" s="59">
        <v>148720</v>
      </c>
      <c r="D32" s="114">
        <v>1</v>
      </c>
      <c r="E32" s="34">
        <v>13520</v>
      </c>
      <c r="F32" s="34">
        <f t="shared" si="0"/>
        <v>162240</v>
      </c>
      <c r="G32" s="52">
        <f t="shared" si="1"/>
        <v>1919840</v>
      </c>
    </row>
    <row r="33" spans="1:8" s="5" customFormat="1" ht="21.75" customHeight="1" x14ac:dyDescent="0.3">
      <c r="A33" s="109">
        <v>7</v>
      </c>
      <c r="B33" s="113" t="s">
        <v>13</v>
      </c>
      <c r="C33" s="59">
        <v>148720</v>
      </c>
      <c r="D33" s="114">
        <v>1</v>
      </c>
      <c r="E33" s="34">
        <v>13520</v>
      </c>
      <c r="F33" s="34">
        <f t="shared" si="0"/>
        <v>162240</v>
      </c>
      <c r="G33" s="52">
        <f t="shared" si="1"/>
        <v>1919840</v>
      </c>
    </row>
    <row r="34" spans="1:8" s="5" customFormat="1" ht="21.75" customHeight="1" x14ac:dyDescent="0.3">
      <c r="A34" s="112">
        <v>8</v>
      </c>
      <c r="B34" s="113" t="s">
        <v>9</v>
      </c>
      <c r="C34" s="59">
        <v>148720</v>
      </c>
      <c r="D34" s="114">
        <v>2</v>
      </c>
      <c r="E34" s="34">
        <v>13520</v>
      </c>
      <c r="F34" s="34">
        <f t="shared" si="0"/>
        <v>324480</v>
      </c>
      <c r="G34" s="52">
        <f t="shared" si="1"/>
        <v>3839680</v>
      </c>
    </row>
    <row r="35" spans="1:8" s="5" customFormat="1" ht="21.75" customHeight="1" x14ac:dyDescent="0.3">
      <c r="A35" s="109">
        <v>9</v>
      </c>
      <c r="B35" s="113" t="s">
        <v>39</v>
      </c>
      <c r="C35" s="59">
        <v>148720</v>
      </c>
      <c r="D35" s="114">
        <v>0.5</v>
      </c>
      <c r="E35" s="34">
        <v>13520</v>
      </c>
      <c r="F35" s="34">
        <f t="shared" si="0"/>
        <v>81120</v>
      </c>
      <c r="G35" s="52">
        <f t="shared" si="1"/>
        <v>959920</v>
      </c>
    </row>
    <row r="36" spans="1:8" s="6" customFormat="1" ht="21.75" customHeight="1" x14ac:dyDescent="0.3">
      <c r="A36" s="115"/>
      <c r="B36" s="116" t="s">
        <v>10</v>
      </c>
      <c r="C36" s="116"/>
      <c r="D36" s="117">
        <f>SUM(D27:D35)</f>
        <v>19</v>
      </c>
      <c r="E36" s="118"/>
      <c r="F36" s="118">
        <f>SUM(F27:F35)</f>
        <v>3189264</v>
      </c>
      <c r="G36" s="55">
        <f>SUM(G27:G35)</f>
        <v>37739625</v>
      </c>
    </row>
    <row r="37" spans="1:8" s="6" customFormat="1" ht="21.75" customHeight="1" x14ac:dyDescent="0.3">
      <c r="A37" s="119"/>
      <c r="B37" s="120" t="s">
        <v>11</v>
      </c>
      <c r="C37" s="120"/>
      <c r="D37" s="120"/>
      <c r="E37" s="120"/>
      <c r="F37" s="121">
        <v>57000</v>
      </c>
      <c r="G37" s="122">
        <f t="shared" ref="G37:G38" si="2">SUM(F37*12)</f>
        <v>684000</v>
      </c>
    </row>
    <row r="38" spans="1:8" s="6" customFormat="1" ht="42.75" customHeight="1" thickBot="1" x14ac:dyDescent="0.35">
      <c r="A38" s="123"/>
      <c r="B38" s="124" t="s">
        <v>63</v>
      </c>
      <c r="C38" s="125"/>
      <c r="D38" s="125"/>
      <c r="E38" s="125"/>
      <c r="F38" s="126">
        <v>80600</v>
      </c>
      <c r="G38" s="122">
        <f t="shared" si="2"/>
        <v>967200</v>
      </c>
    </row>
    <row r="39" spans="1:8" s="6" customFormat="1" ht="21.75" customHeight="1" thickBot="1" x14ac:dyDescent="0.35">
      <c r="A39" s="127"/>
      <c r="B39" s="128" t="s">
        <v>12</v>
      </c>
      <c r="C39" s="129"/>
      <c r="D39" s="130">
        <f>SUM(D36)</f>
        <v>19</v>
      </c>
      <c r="E39" s="147">
        <f>SUM(E36:E38)</f>
        <v>0</v>
      </c>
      <c r="F39" s="131">
        <f>SUM(F36:F38)</f>
        <v>3326864</v>
      </c>
      <c r="G39" s="131">
        <f>SUM(G36+G37)-G38</f>
        <v>37456425</v>
      </c>
    </row>
    <row r="40" spans="1:8" ht="17.25" x14ac:dyDescent="0.3">
      <c r="A40" s="16"/>
      <c r="B40" s="8"/>
      <c r="C40" s="8"/>
      <c r="D40" s="16"/>
      <c r="E40" s="16"/>
      <c r="F40" s="8"/>
      <c r="G40" s="8"/>
    </row>
    <row r="41" spans="1:8" ht="17.25" x14ac:dyDescent="0.3">
      <c r="A41" s="16"/>
      <c r="B41" s="8"/>
      <c r="C41" s="8"/>
      <c r="D41" s="16"/>
      <c r="E41" s="16"/>
      <c r="F41" s="8"/>
      <c r="G41" s="8"/>
    </row>
    <row r="42" spans="1:8" ht="24" customHeight="1" x14ac:dyDescent="0.3">
      <c r="A42" s="16"/>
      <c r="B42" s="37"/>
      <c r="C42" s="37"/>
      <c r="D42" s="37"/>
      <c r="E42" s="37"/>
      <c r="F42" s="37"/>
      <c r="G42" s="37"/>
    </row>
    <row r="43" spans="1:8" ht="21.75" customHeight="1" x14ac:dyDescent="0.3">
      <c r="A43" s="16"/>
      <c r="B43" s="37"/>
      <c r="C43" s="37"/>
      <c r="D43" s="37"/>
      <c r="E43" s="37"/>
      <c r="F43" s="37"/>
      <c r="G43" s="37"/>
      <c r="H43" s="2"/>
    </row>
    <row r="44" spans="1:8" ht="17.25" x14ac:dyDescent="0.3">
      <c r="A44" s="16"/>
      <c r="B44" s="48"/>
      <c r="C44" s="48"/>
      <c r="D44" s="48"/>
      <c r="E44" s="48"/>
      <c r="F44" s="48"/>
      <c r="G44" s="48"/>
    </row>
    <row r="45" spans="1:8" ht="17.25" x14ac:dyDescent="0.3">
      <c r="A45" s="16"/>
      <c r="B45" s="48"/>
      <c r="C45" s="48"/>
      <c r="D45" s="48"/>
      <c r="E45" s="48"/>
      <c r="F45" s="48"/>
      <c r="G45" s="48"/>
    </row>
    <row r="46" spans="1:8" ht="17.25" x14ac:dyDescent="0.3">
      <c r="A46" s="16"/>
      <c r="B46" s="48"/>
      <c r="C46" s="48"/>
      <c r="D46" s="48"/>
      <c r="E46" s="48"/>
      <c r="F46" s="48"/>
      <c r="G46" s="48"/>
    </row>
    <row r="47" spans="1:8" ht="17.25" x14ac:dyDescent="0.3">
      <c r="A47" s="16"/>
      <c r="B47" s="48"/>
      <c r="C47" s="48"/>
      <c r="D47" s="48"/>
      <c r="E47" s="48"/>
      <c r="F47" s="48"/>
      <c r="G47" s="48"/>
    </row>
    <row r="48" spans="1:8" ht="23.25" customHeight="1" x14ac:dyDescent="0.3">
      <c r="A48" s="16"/>
      <c r="B48" s="48"/>
      <c r="C48" s="48"/>
      <c r="D48" s="48"/>
      <c r="E48" s="48"/>
      <c r="F48" s="48"/>
      <c r="G48" s="48"/>
    </row>
    <row r="49" spans="1:7" ht="17.25" x14ac:dyDescent="0.3">
      <c r="A49" s="9"/>
      <c r="B49" s="48"/>
      <c r="C49" s="48"/>
      <c r="D49" s="48"/>
      <c r="E49" s="48"/>
      <c r="F49" s="48"/>
      <c r="G49" s="48"/>
    </row>
    <row r="50" spans="1:7" ht="17.25" x14ac:dyDescent="0.3">
      <c r="A50" s="9"/>
      <c r="B50" s="16"/>
      <c r="C50" s="16"/>
      <c r="D50" s="16"/>
      <c r="E50" s="16"/>
      <c r="F50" s="9"/>
      <c r="G50" s="18"/>
    </row>
    <row r="51" spans="1:7" ht="17.25" x14ac:dyDescent="0.3">
      <c r="A51" s="9"/>
      <c r="B51" s="9"/>
      <c r="C51" s="9"/>
      <c r="D51" s="9"/>
      <c r="E51" s="9"/>
      <c r="F51" s="16"/>
      <c r="G51" s="20"/>
    </row>
    <row r="52" spans="1:7" ht="17.25" x14ac:dyDescent="0.3">
      <c r="A52" s="9"/>
      <c r="B52" s="16"/>
      <c r="C52" s="16"/>
      <c r="D52" s="9"/>
      <c r="E52" s="9"/>
      <c r="F52" s="9"/>
      <c r="G52" s="16"/>
    </row>
    <row r="53" spans="1:7" ht="15" x14ac:dyDescent="0.2">
      <c r="A53" s="1"/>
      <c r="B53" s="1"/>
      <c r="C53" s="1"/>
      <c r="D53" s="1"/>
      <c r="E53" s="1"/>
      <c r="F53" s="3"/>
      <c r="G53" s="1"/>
    </row>
    <row r="54" spans="1:7" ht="15" x14ac:dyDescent="0.2">
      <c r="A54" s="6"/>
      <c r="B54" s="6"/>
      <c r="C54" s="6"/>
      <c r="D54" s="6"/>
      <c r="E54" s="6"/>
      <c r="F54" s="6"/>
      <c r="G54" s="6"/>
    </row>
    <row r="55" spans="1:7" ht="15" x14ac:dyDescent="0.2">
      <c r="A55" s="6"/>
      <c r="B55" s="6"/>
      <c r="C55" s="6"/>
      <c r="D55" s="6"/>
      <c r="E55" s="6"/>
      <c r="F55" s="6"/>
      <c r="G55" s="6"/>
    </row>
  </sheetData>
  <mergeCells count="9">
    <mergeCell ref="D2:G7"/>
    <mergeCell ref="A25:A26"/>
    <mergeCell ref="B25:B26"/>
    <mergeCell ref="D25:D26"/>
    <mergeCell ref="B14:F14"/>
    <mergeCell ref="B16:F16"/>
    <mergeCell ref="B18:G18"/>
    <mergeCell ref="B22:F22"/>
    <mergeCell ref="E25:E26"/>
  </mergeCells>
  <printOptions horizontalCentered="1"/>
  <pageMargins left="0" right="0" top="0" bottom="0" header="0.31496062992125984" footer="0.51181102362204722"/>
  <pageSetup paperSize="9" scale="78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topLeftCell="A19" zoomScaleNormal="100" workbookViewId="0">
      <selection activeCell="E40" sqref="E40"/>
    </sheetView>
  </sheetViews>
  <sheetFormatPr defaultRowHeight="12.75" x14ac:dyDescent="0.2"/>
  <cols>
    <col min="1" max="1" width="7.7109375" customWidth="1"/>
    <col min="2" max="2" width="27.140625" customWidth="1"/>
    <col min="3" max="3" width="17.140625" customWidth="1"/>
    <col min="4" max="5" width="18.28515625" customWidth="1"/>
    <col min="6" max="6" width="21.85546875" customWidth="1"/>
    <col min="7" max="7" width="20.5703125" customWidth="1"/>
  </cols>
  <sheetData>
    <row r="2" spans="1:7" ht="9" customHeight="1" x14ac:dyDescent="0.2">
      <c r="D2" s="160" t="s">
        <v>81</v>
      </c>
      <c r="E2" s="160"/>
      <c r="F2" s="160"/>
      <c r="G2" s="160"/>
    </row>
    <row r="3" spans="1:7" ht="9" customHeight="1" x14ac:dyDescent="0.2">
      <c r="D3" s="160"/>
      <c r="E3" s="160"/>
      <c r="F3" s="160"/>
      <c r="G3" s="160"/>
    </row>
    <row r="4" spans="1:7" ht="12.75" customHeight="1" x14ac:dyDescent="0.2">
      <c r="D4" s="160"/>
      <c r="E4" s="160"/>
      <c r="F4" s="160"/>
      <c r="G4" s="160"/>
    </row>
    <row r="5" spans="1:7" ht="12.75" customHeight="1" x14ac:dyDescent="0.2">
      <c r="D5" s="160"/>
      <c r="E5" s="160"/>
      <c r="F5" s="160"/>
      <c r="G5" s="160"/>
    </row>
    <row r="6" spans="1:7" ht="12.75" customHeight="1" x14ac:dyDescent="0.2">
      <c r="D6" s="160"/>
      <c r="E6" s="160"/>
      <c r="F6" s="160"/>
      <c r="G6" s="160"/>
    </row>
    <row r="7" spans="1:7" ht="30.75" customHeight="1" x14ac:dyDescent="0.2">
      <c r="D7" s="160"/>
      <c r="E7" s="160"/>
      <c r="F7" s="160"/>
      <c r="G7" s="160"/>
    </row>
    <row r="8" spans="1:7" ht="14.25" customHeight="1" x14ac:dyDescent="0.3">
      <c r="D8" s="43"/>
      <c r="E8" s="43"/>
      <c r="F8" s="43"/>
      <c r="G8" s="43"/>
    </row>
    <row r="9" spans="1:7" ht="12.75" customHeight="1" x14ac:dyDescent="0.3">
      <c r="D9" s="43"/>
      <c r="E9" s="43"/>
      <c r="F9" s="43"/>
      <c r="G9" s="43"/>
    </row>
    <row r="10" spans="1:7" ht="12.75" customHeight="1" x14ac:dyDescent="0.3">
      <c r="D10" s="43"/>
      <c r="E10" s="43"/>
      <c r="F10" s="43"/>
      <c r="G10" s="43"/>
    </row>
    <row r="11" spans="1:7" ht="17.25" x14ac:dyDescent="0.3">
      <c r="A11" s="9"/>
      <c r="B11" s="8"/>
      <c r="C11" s="8"/>
      <c r="D11" s="30"/>
      <c r="E11" s="30"/>
      <c r="F11" s="30"/>
      <c r="G11" s="30"/>
    </row>
    <row r="12" spans="1:7" ht="17.25" x14ac:dyDescent="0.3">
      <c r="A12" s="9"/>
      <c r="B12" s="8"/>
      <c r="C12" s="8"/>
      <c r="D12" s="44"/>
      <c r="E12" s="44"/>
      <c r="F12" s="44"/>
      <c r="G12" s="44"/>
    </row>
    <row r="13" spans="1:7" ht="17.25" x14ac:dyDescent="0.3">
      <c r="A13" s="9"/>
      <c r="B13" s="9"/>
      <c r="C13" s="9"/>
      <c r="D13" s="9"/>
      <c r="E13" s="9"/>
      <c r="F13" s="9"/>
      <c r="G13" s="9"/>
    </row>
    <row r="14" spans="1:7" ht="20.25" x14ac:dyDescent="0.35">
      <c r="A14" s="8"/>
      <c r="B14" s="161" t="s">
        <v>2</v>
      </c>
      <c r="C14" s="161"/>
      <c r="D14" s="161"/>
      <c r="E14" s="161"/>
      <c r="F14" s="161"/>
      <c r="G14" s="149"/>
    </row>
    <row r="15" spans="1:7" ht="20.25" x14ac:dyDescent="0.35">
      <c r="A15" s="10"/>
      <c r="B15" s="149"/>
      <c r="C15" s="149"/>
      <c r="D15" s="149"/>
      <c r="E15" s="149"/>
      <c r="F15" s="149"/>
      <c r="G15" s="149"/>
    </row>
    <row r="16" spans="1:7" ht="20.25" x14ac:dyDescent="0.35">
      <c r="A16" s="8"/>
      <c r="B16" s="161" t="s">
        <v>24</v>
      </c>
      <c r="C16" s="161"/>
      <c r="D16" s="161"/>
      <c r="E16" s="161"/>
      <c r="F16" s="161"/>
      <c r="G16" s="161"/>
    </row>
    <row r="17" spans="1:7" ht="20.25" x14ac:dyDescent="0.35">
      <c r="A17" s="10"/>
      <c r="B17" s="149"/>
      <c r="C17" s="149"/>
      <c r="D17" s="149"/>
      <c r="E17" s="149"/>
      <c r="F17" s="149"/>
      <c r="G17" s="149"/>
    </row>
    <row r="18" spans="1:7" ht="20.25" x14ac:dyDescent="0.35">
      <c r="A18" s="10"/>
      <c r="B18" s="163" t="s">
        <v>38</v>
      </c>
      <c r="C18" s="163"/>
      <c r="D18" s="163"/>
      <c r="E18" s="163"/>
      <c r="F18" s="163"/>
      <c r="G18" s="163"/>
    </row>
    <row r="19" spans="1:7" ht="22.5" x14ac:dyDescent="0.35">
      <c r="A19" s="8"/>
      <c r="B19" s="149"/>
      <c r="C19" s="149"/>
      <c r="D19" s="149"/>
      <c r="E19" s="149"/>
      <c r="F19" s="150"/>
      <c r="G19" s="149"/>
    </row>
    <row r="20" spans="1:7" ht="17.25" x14ac:dyDescent="0.3">
      <c r="A20" s="10"/>
      <c r="B20" s="8"/>
      <c r="C20" s="8"/>
      <c r="D20" s="8"/>
      <c r="E20" s="8"/>
      <c r="F20" s="8"/>
      <c r="G20" s="8"/>
    </row>
    <row r="21" spans="1:7" ht="14.25" x14ac:dyDescent="0.25">
      <c r="A21" s="11"/>
      <c r="B21" s="8"/>
      <c r="C21" s="8"/>
      <c r="D21" s="8"/>
      <c r="E21" s="8"/>
      <c r="F21" s="8"/>
      <c r="G21" s="8"/>
    </row>
    <row r="22" spans="1:7" ht="17.25" x14ac:dyDescent="0.3">
      <c r="A22" s="8"/>
      <c r="B22" s="162" t="s">
        <v>64</v>
      </c>
      <c r="C22" s="162"/>
      <c r="D22" s="162"/>
      <c r="E22" s="162"/>
      <c r="F22" s="162"/>
      <c r="G22" s="8"/>
    </row>
    <row r="23" spans="1:7" ht="14.25" x14ac:dyDescent="0.25">
      <c r="A23" s="12"/>
      <c r="B23" s="8"/>
      <c r="C23" s="8"/>
      <c r="D23" s="8"/>
      <c r="E23" s="8"/>
      <c r="F23" s="8"/>
      <c r="G23" s="8"/>
    </row>
    <row r="24" spans="1:7" ht="18" thickBot="1" x14ac:dyDescent="0.35">
      <c r="A24" s="10"/>
      <c r="B24" s="8"/>
      <c r="C24" s="8"/>
      <c r="D24" s="8"/>
      <c r="E24" s="8"/>
      <c r="F24" s="8"/>
      <c r="G24" s="8"/>
    </row>
    <row r="25" spans="1:7" ht="33" customHeight="1" x14ac:dyDescent="0.2">
      <c r="A25" s="154" t="s">
        <v>3</v>
      </c>
      <c r="B25" s="154" t="s">
        <v>4</v>
      </c>
      <c r="C25" s="47" t="s">
        <v>37</v>
      </c>
      <c r="D25" s="156" t="s">
        <v>35</v>
      </c>
      <c r="E25" s="154" t="s">
        <v>80</v>
      </c>
      <c r="F25" s="14" t="s">
        <v>60</v>
      </c>
      <c r="G25" s="46" t="s">
        <v>5</v>
      </c>
    </row>
    <row r="26" spans="1:7" ht="17.25" thickBot="1" x14ac:dyDescent="0.25">
      <c r="A26" s="155"/>
      <c r="B26" s="155"/>
      <c r="C26" s="15" t="s">
        <v>36</v>
      </c>
      <c r="D26" s="157"/>
      <c r="E26" s="155"/>
      <c r="F26" s="15" t="s">
        <v>36</v>
      </c>
      <c r="G26" s="15" t="s">
        <v>36</v>
      </c>
    </row>
    <row r="27" spans="1:7" ht="22.5" customHeight="1" x14ac:dyDescent="0.2">
      <c r="A27" s="63">
        <v>1</v>
      </c>
      <c r="B27" s="64" t="s">
        <v>6</v>
      </c>
      <c r="C27" s="34">
        <v>198985</v>
      </c>
      <c r="D27" s="35">
        <v>1</v>
      </c>
      <c r="E27" s="34">
        <v>18089</v>
      </c>
      <c r="F27" s="34">
        <f>SUM(C27+E27)*D27</f>
        <v>217074</v>
      </c>
      <c r="G27" s="52">
        <f t="shared" ref="G27" si="0">SUM(C27*D27*2)+(F27*10)</f>
        <v>2568710</v>
      </c>
    </row>
    <row r="28" spans="1:7" ht="22.5" customHeight="1" x14ac:dyDescent="0.2">
      <c r="A28" s="65">
        <v>2</v>
      </c>
      <c r="B28" s="66" t="s">
        <v>15</v>
      </c>
      <c r="C28" s="59">
        <v>157300</v>
      </c>
      <c r="D28" s="36">
        <v>0.5</v>
      </c>
      <c r="E28" s="34">
        <v>14300</v>
      </c>
      <c r="F28" s="34">
        <f t="shared" ref="F28:F39" si="1">SUM(C28+E28)*D28</f>
        <v>85800</v>
      </c>
      <c r="G28" s="52">
        <f t="shared" ref="G28:G39" si="2">SUM(C28*D28*2)+(F28*10)</f>
        <v>1015300</v>
      </c>
    </row>
    <row r="29" spans="1:7" ht="22.5" customHeight="1" x14ac:dyDescent="0.2">
      <c r="A29" s="63">
        <v>3</v>
      </c>
      <c r="B29" s="66" t="s">
        <v>7</v>
      </c>
      <c r="C29" s="59">
        <v>157300</v>
      </c>
      <c r="D29" s="36">
        <v>1</v>
      </c>
      <c r="E29" s="34">
        <v>14300</v>
      </c>
      <c r="F29" s="34">
        <f t="shared" si="1"/>
        <v>171600</v>
      </c>
      <c r="G29" s="52">
        <f t="shared" si="2"/>
        <v>2030600</v>
      </c>
    </row>
    <row r="30" spans="1:7" ht="22.5" customHeight="1" x14ac:dyDescent="0.2">
      <c r="A30" s="65">
        <v>4</v>
      </c>
      <c r="B30" s="66" t="s">
        <v>0</v>
      </c>
      <c r="C30" s="59">
        <v>149435</v>
      </c>
      <c r="D30" s="36">
        <v>1</v>
      </c>
      <c r="E30" s="34">
        <v>13585</v>
      </c>
      <c r="F30" s="34">
        <f t="shared" si="1"/>
        <v>163020</v>
      </c>
      <c r="G30" s="52">
        <f t="shared" si="2"/>
        <v>1929070</v>
      </c>
    </row>
    <row r="31" spans="1:7" ht="22.5" customHeight="1" x14ac:dyDescent="0.2">
      <c r="A31" s="63">
        <v>5</v>
      </c>
      <c r="B31" s="66" t="s">
        <v>8</v>
      </c>
      <c r="C31" s="59">
        <v>152295</v>
      </c>
      <c r="D31" s="36">
        <v>10.75</v>
      </c>
      <c r="E31" s="34">
        <v>13845</v>
      </c>
      <c r="F31" s="34">
        <f t="shared" si="1"/>
        <v>1786005</v>
      </c>
      <c r="G31" s="52">
        <f t="shared" si="2"/>
        <v>21134392.5</v>
      </c>
    </row>
    <row r="32" spans="1:7" ht="22.5" customHeight="1" x14ac:dyDescent="0.2">
      <c r="A32" s="65">
        <v>6</v>
      </c>
      <c r="B32" s="66" t="s">
        <v>39</v>
      </c>
      <c r="C32" s="59">
        <v>148720</v>
      </c>
      <c r="D32" s="36">
        <v>1</v>
      </c>
      <c r="E32" s="34">
        <v>13520</v>
      </c>
      <c r="F32" s="34">
        <f t="shared" si="1"/>
        <v>162240</v>
      </c>
      <c r="G32" s="52">
        <f t="shared" si="2"/>
        <v>1919840</v>
      </c>
    </row>
    <row r="33" spans="1:7" ht="22.5" customHeight="1" x14ac:dyDescent="0.2">
      <c r="A33" s="63">
        <v>7</v>
      </c>
      <c r="B33" s="66" t="s">
        <v>1</v>
      </c>
      <c r="C33" s="59">
        <v>149435</v>
      </c>
      <c r="D33" s="36">
        <v>1</v>
      </c>
      <c r="E33" s="34">
        <v>13585</v>
      </c>
      <c r="F33" s="34">
        <f t="shared" si="1"/>
        <v>163020</v>
      </c>
      <c r="G33" s="52">
        <f t="shared" si="2"/>
        <v>1929070</v>
      </c>
    </row>
    <row r="34" spans="1:7" ht="22.5" customHeight="1" x14ac:dyDescent="0.2">
      <c r="A34" s="65">
        <v>8</v>
      </c>
      <c r="B34" s="66" t="s">
        <v>23</v>
      </c>
      <c r="C34" s="59">
        <v>148720</v>
      </c>
      <c r="D34" s="36">
        <v>1</v>
      </c>
      <c r="E34" s="34">
        <v>13520</v>
      </c>
      <c r="F34" s="34">
        <f t="shared" si="1"/>
        <v>162240</v>
      </c>
      <c r="G34" s="52">
        <f t="shared" si="2"/>
        <v>1919840</v>
      </c>
    </row>
    <row r="35" spans="1:7" ht="22.5" customHeight="1" x14ac:dyDescent="0.2">
      <c r="A35" s="63">
        <v>9</v>
      </c>
      <c r="B35" s="66" t="s">
        <v>40</v>
      </c>
      <c r="C35" s="59">
        <v>148720</v>
      </c>
      <c r="D35" s="36">
        <v>1</v>
      </c>
      <c r="E35" s="34">
        <v>13520</v>
      </c>
      <c r="F35" s="34">
        <f t="shared" si="1"/>
        <v>162240</v>
      </c>
      <c r="G35" s="52">
        <f t="shared" si="2"/>
        <v>1919840</v>
      </c>
    </row>
    <row r="36" spans="1:7" ht="22.5" customHeight="1" x14ac:dyDescent="0.2">
      <c r="A36" s="65">
        <v>10</v>
      </c>
      <c r="B36" s="66" t="s">
        <v>41</v>
      </c>
      <c r="C36" s="59">
        <v>148720</v>
      </c>
      <c r="D36" s="36">
        <v>1</v>
      </c>
      <c r="E36" s="34">
        <v>13520</v>
      </c>
      <c r="F36" s="34">
        <f t="shared" si="1"/>
        <v>162240</v>
      </c>
      <c r="G36" s="52">
        <f t="shared" si="2"/>
        <v>1919840</v>
      </c>
    </row>
    <row r="37" spans="1:7" ht="22.5" customHeight="1" x14ac:dyDescent="0.2">
      <c r="A37" s="63">
        <v>11</v>
      </c>
      <c r="B37" s="66" t="s">
        <v>21</v>
      </c>
      <c r="C37" s="59">
        <v>148720</v>
      </c>
      <c r="D37" s="36">
        <v>0.5</v>
      </c>
      <c r="E37" s="34">
        <v>13520</v>
      </c>
      <c r="F37" s="34">
        <f t="shared" si="1"/>
        <v>81120</v>
      </c>
      <c r="G37" s="52">
        <f t="shared" si="2"/>
        <v>959920</v>
      </c>
    </row>
    <row r="38" spans="1:7" ht="22.5" customHeight="1" x14ac:dyDescent="0.2">
      <c r="A38" s="65">
        <v>12</v>
      </c>
      <c r="B38" s="66" t="s">
        <v>42</v>
      </c>
      <c r="C38" s="59">
        <v>148720</v>
      </c>
      <c r="D38" s="36">
        <v>2</v>
      </c>
      <c r="E38" s="34">
        <v>13520</v>
      </c>
      <c r="F38" s="34">
        <f t="shared" si="1"/>
        <v>324480</v>
      </c>
      <c r="G38" s="52">
        <f t="shared" si="2"/>
        <v>3839680</v>
      </c>
    </row>
    <row r="39" spans="1:7" ht="22.5" customHeight="1" thickBot="1" x14ac:dyDescent="0.25">
      <c r="A39" s="65">
        <v>13</v>
      </c>
      <c r="B39" s="66" t="s">
        <v>9</v>
      </c>
      <c r="C39" s="59">
        <v>148720</v>
      </c>
      <c r="D39" s="36">
        <v>3</v>
      </c>
      <c r="E39" s="34">
        <v>13520</v>
      </c>
      <c r="F39" s="34">
        <f t="shared" si="1"/>
        <v>486720</v>
      </c>
      <c r="G39" s="52">
        <f t="shared" si="2"/>
        <v>5759520</v>
      </c>
    </row>
    <row r="40" spans="1:7" ht="22.5" customHeight="1" thickBot="1" x14ac:dyDescent="0.25">
      <c r="A40" s="73"/>
      <c r="B40" s="74" t="s">
        <v>43</v>
      </c>
      <c r="C40" s="74"/>
      <c r="D40" s="101">
        <f>SUM(D27:D39)</f>
        <v>24.75</v>
      </c>
      <c r="E40" s="56"/>
      <c r="F40" s="56">
        <f>SUM(F27:F39)</f>
        <v>4127799</v>
      </c>
      <c r="G40" s="56">
        <f>SUM(G27:G39)</f>
        <v>48845622.5</v>
      </c>
    </row>
    <row r="41" spans="1:7" ht="16.5" x14ac:dyDescent="0.3">
      <c r="A41" s="31"/>
      <c r="B41" s="7"/>
      <c r="C41" s="7"/>
      <c r="D41" s="31"/>
      <c r="E41" s="31"/>
      <c r="F41" s="7"/>
      <c r="G41" s="7"/>
    </row>
    <row r="42" spans="1:7" ht="17.25" x14ac:dyDescent="0.3">
      <c r="A42" s="16"/>
      <c r="B42" s="11"/>
      <c r="C42" s="11"/>
      <c r="D42" s="8"/>
      <c r="E42" s="8"/>
      <c r="F42" s="8"/>
      <c r="G42" s="16"/>
    </row>
    <row r="43" spans="1:7" ht="26.25" customHeight="1" x14ac:dyDescent="0.3">
      <c r="A43" s="16"/>
      <c r="B43" s="17"/>
      <c r="C43" s="17"/>
      <c r="D43" s="17"/>
      <c r="E43" s="17"/>
      <c r="F43" s="17"/>
      <c r="G43" s="17"/>
    </row>
    <row r="44" spans="1:7" ht="17.25" x14ac:dyDescent="0.3">
      <c r="A44" s="16"/>
      <c r="B44" s="9"/>
      <c r="C44" s="9"/>
      <c r="D44" s="16"/>
      <c r="E44" s="16"/>
      <c r="F44" s="9"/>
      <c r="G44" s="9"/>
    </row>
    <row r="45" spans="1:7" ht="24.75" customHeight="1" x14ac:dyDescent="0.3">
      <c r="A45" s="16"/>
      <c r="B45" s="37"/>
      <c r="C45" s="37"/>
      <c r="D45" s="37"/>
      <c r="E45" s="37"/>
      <c r="F45" s="37"/>
      <c r="G45" s="37"/>
    </row>
    <row r="46" spans="1:7" ht="17.25" x14ac:dyDescent="0.3">
      <c r="A46" s="16"/>
      <c r="B46" s="48"/>
      <c r="C46" s="48"/>
      <c r="D46" s="48"/>
      <c r="E46" s="48"/>
      <c r="F46" s="48"/>
      <c r="G46" s="48"/>
    </row>
    <row r="47" spans="1:7" ht="17.25" x14ac:dyDescent="0.3">
      <c r="A47" s="16"/>
      <c r="B47" s="48"/>
      <c r="C47" s="48"/>
      <c r="D47" s="48"/>
      <c r="E47" s="48"/>
      <c r="F47" s="48"/>
      <c r="G47" s="48"/>
    </row>
    <row r="48" spans="1:7" ht="20.25" customHeight="1" x14ac:dyDescent="0.3">
      <c r="A48" s="16"/>
      <c r="B48" s="48"/>
      <c r="C48" s="48"/>
      <c r="D48" s="48"/>
      <c r="E48" s="48"/>
      <c r="F48" s="48"/>
      <c r="G48" s="48"/>
    </row>
    <row r="49" spans="1:7" ht="17.25" x14ac:dyDescent="0.3">
      <c r="A49" s="9"/>
      <c r="B49" s="48"/>
      <c r="C49" s="48"/>
      <c r="D49" s="48"/>
      <c r="E49" s="48"/>
      <c r="F49" s="48"/>
      <c r="G49" s="48"/>
    </row>
    <row r="50" spans="1:7" ht="17.25" x14ac:dyDescent="0.3">
      <c r="A50" s="9"/>
      <c r="B50" s="48"/>
      <c r="C50" s="48"/>
      <c r="D50" s="48"/>
      <c r="E50" s="48"/>
      <c r="F50" s="48"/>
      <c r="G50" s="48"/>
    </row>
    <row r="51" spans="1:7" ht="12.75" customHeight="1" x14ac:dyDescent="0.2">
      <c r="B51" s="48"/>
      <c r="C51" s="48"/>
      <c r="D51" s="48"/>
      <c r="E51" s="48"/>
      <c r="F51" s="48"/>
      <c r="G51" s="48"/>
    </row>
  </sheetData>
  <mergeCells count="9">
    <mergeCell ref="D2:G7"/>
    <mergeCell ref="B14:F14"/>
    <mergeCell ref="B22:F22"/>
    <mergeCell ref="A25:A26"/>
    <mergeCell ref="B25:B26"/>
    <mergeCell ref="D25:D26"/>
    <mergeCell ref="B16:G16"/>
    <mergeCell ref="B18:G18"/>
    <mergeCell ref="E25:E26"/>
  </mergeCells>
  <pageMargins left="0.70866141732283505" right="0.70866141732283505" top="0.74803149606299202" bottom="0.74803149606299202" header="0.31496062992126" footer="0.31496062992126"/>
  <pageSetup paperSize="9" scale="6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topLeftCell="A13" workbookViewId="0">
      <selection activeCell="E36" sqref="E36"/>
    </sheetView>
  </sheetViews>
  <sheetFormatPr defaultRowHeight="12.75" x14ac:dyDescent="0.2"/>
  <cols>
    <col min="1" max="1" width="6.5703125" customWidth="1"/>
    <col min="2" max="2" width="34" customWidth="1"/>
    <col min="3" max="3" width="17.28515625" customWidth="1"/>
    <col min="4" max="5" width="17.5703125" customWidth="1"/>
    <col min="6" max="6" width="17.7109375" customWidth="1"/>
    <col min="7" max="7" width="17.5703125" customWidth="1"/>
    <col min="8" max="8" width="14.28515625" customWidth="1"/>
  </cols>
  <sheetData>
    <row r="2" spans="1:8" ht="12.75" customHeight="1" x14ac:dyDescent="0.2">
      <c r="D2" s="151" t="s">
        <v>66</v>
      </c>
      <c r="E2" s="151"/>
      <c r="F2" s="151"/>
      <c r="G2" s="151"/>
    </row>
    <row r="3" spans="1:8" ht="12.75" customHeight="1" x14ac:dyDescent="0.2">
      <c r="D3" s="151"/>
      <c r="E3" s="151"/>
      <c r="F3" s="151"/>
      <c r="G3" s="151"/>
    </row>
    <row r="4" spans="1:8" ht="12.75" customHeight="1" x14ac:dyDescent="0.2">
      <c r="D4" s="151"/>
      <c r="E4" s="151"/>
      <c r="F4" s="151"/>
      <c r="G4" s="151"/>
    </row>
    <row r="5" spans="1:8" ht="12.75" customHeight="1" x14ac:dyDescent="0.2">
      <c r="D5" s="151"/>
      <c r="E5" s="151"/>
      <c r="F5" s="151"/>
      <c r="G5" s="151"/>
    </row>
    <row r="6" spans="1:8" ht="12.75" customHeight="1" x14ac:dyDescent="0.2">
      <c r="D6" s="151"/>
      <c r="E6" s="151"/>
      <c r="F6" s="151"/>
      <c r="G6" s="151"/>
    </row>
    <row r="7" spans="1:8" ht="28.5" customHeight="1" x14ac:dyDescent="0.2">
      <c r="D7" s="151"/>
      <c r="E7" s="151"/>
      <c r="F7" s="151"/>
      <c r="G7" s="151"/>
    </row>
    <row r="8" spans="1:8" ht="12.75" customHeight="1" x14ac:dyDescent="0.3">
      <c r="D8" s="43"/>
      <c r="E8" s="43"/>
      <c r="F8" s="43"/>
      <c r="G8" s="43"/>
    </row>
    <row r="9" spans="1:8" ht="12.75" customHeight="1" x14ac:dyDescent="0.3">
      <c r="D9" s="43"/>
      <c r="E9" s="43"/>
      <c r="F9" s="43"/>
      <c r="G9" s="43"/>
    </row>
    <row r="10" spans="1:8" ht="12.75" customHeight="1" x14ac:dyDescent="0.3">
      <c r="D10" s="43"/>
      <c r="E10" s="43"/>
      <c r="F10" s="43"/>
      <c r="G10" s="43"/>
    </row>
    <row r="11" spans="1:8" ht="17.25" x14ac:dyDescent="0.3">
      <c r="A11" s="9"/>
      <c r="B11" s="8"/>
      <c r="C11" s="8"/>
      <c r="D11" s="30"/>
      <c r="E11" s="30"/>
      <c r="F11" s="30"/>
      <c r="G11" s="30"/>
      <c r="H11" s="8"/>
    </row>
    <row r="12" spans="1:8" ht="17.25" x14ac:dyDescent="0.3">
      <c r="A12" s="9"/>
      <c r="B12" s="8"/>
      <c r="C12" s="8"/>
      <c r="D12" s="44"/>
      <c r="E12" s="44"/>
      <c r="F12" s="44"/>
      <c r="G12" s="44"/>
      <c r="H12" s="8"/>
    </row>
    <row r="13" spans="1:8" ht="17.25" x14ac:dyDescent="0.3">
      <c r="A13" s="9"/>
      <c r="B13" s="8"/>
      <c r="C13" s="8"/>
      <c r="D13" s="44"/>
      <c r="E13" s="44"/>
      <c r="F13" s="44"/>
      <c r="G13" s="44"/>
      <c r="H13" s="8"/>
    </row>
    <row r="14" spans="1:8" ht="17.25" x14ac:dyDescent="0.3">
      <c r="A14" s="9"/>
      <c r="B14" s="8"/>
      <c r="C14" s="8"/>
      <c r="D14" s="8"/>
      <c r="E14" s="8"/>
      <c r="F14" s="8"/>
      <c r="G14" s="8"/>
      <c r="H14" s="8"/>
    </row>
    <row r="15" spans="1:8" ht="20.25" customHeight="1" x14ac:dyDescent="0.3">
      <c r="A15" s="8"/>
      <c r="B15" s="152" t="s">
        <v>2</v>
      </c>
      <c r="C15" s="152"/>
      <c r="D15" s="152"/>
      <c r="E15" s="152"/>
      <c r="F15" s="152"/>
      <c r="G15" s="8"/>
      <c r="H15" s="8"/>
    </row>
    <row r="16" spans="1:8" ht="17.25" x14ac:dyDescent="0.3">
      <c r="A16" s="40"/>
      <c r="B16" s="8"/>
      <c r="C16" s="8"/>
      <c r="D16" s="8"/>
      <c r="E16" s="8"/>
      <c r="F16" s="8"/>
      <c r="G16" s="8"/>
      <c r="H16" s="8"/>
    </row>
    <row r="17" spans="1:8" ht="15.75" customHeight="1" x14ac:dyDescent="0.3">
      <c r="A17" s="8"/>
      <c r="B17" s="152" t="s">
        <v>24</v>
      </c>
      <c r="C17" s="152"/>
      <c r="D17" s="152"/>
      <c r="E17" s="152"/>
      <c r="F17" s="152"/>
      <c r="G17" s="23"/>
      <c r="H17" s="8"/>
    </row>
    <row r="18" spans="1:8" ht="17.25" x14ac:dyDescent="0.3">
      <c r="A18" s="40"/>
      <c r="B18" s="8"/>
      <c r="C18" s="8"/>
      <c r="D18" s="8"/>
      <c r="E18" s="8"/>
      <c r="F18" s="8"/>
      <c r="G18" s="8"/>
      <c r="H18" s="8"/>
    </row>
    <row r="19" spans="1:8" ht="17.25" x14ac:dyDescent="0.3">
      <c r="A19" s="40"/>
      <c r="B19" s="159" t="s">
        <v>27</v>
      </c>
      <c r="C19" s="159"/>
      <c r="D19" s="159"/>
      <c r="E19" s="159"/>
      <c r="F19" s="159"/>
      <c r="G19" s="21"/>
      <c r="H19" s="8"/>
    </row>
    <row r="20" spans="1:8" ht="19.5" x14ac:dyDescent="0.3">
      <c r="A20" s="8"/>
      <c r="B20" s="8"/>
      <c r="C20" s="8"/>
      <c r="D20" s="19"/>
      <c r="E20" s="19"/>
      <c r="F20" s="19"/>
      <c r="G20" s="8"/>
      <c r="H20" s="8"/>
    </row>
    <row r="21" spans="1:8" ht="17.25" x14ac:dyDescent="0.3">
      <c r="A21" s="40"/>
      <c r="B21" s="8"/>
      <c r="C21" s="8"/>
      <c r="D21" s="8"/>
      <c r="E21" s="8"/>
      <c r="F21" s="8"/>
      <c r="G21" s="8"/>
      <c r="H21" s="8"/>
    </row>
    <row r="22" spans="1:8" ht="14.25" x14ac:dyDescent="0.25">
      <c r="A22" s="11"/>
      <c r="B22" s="8"/>
      <c r="C22" s="8"/>
      <c r="D22" s="8"/>
      <c r="E22" s="8"/>
      <c r="F22" s="8"/>
      <c r="G22" s="8"/>
      <c r="H22" s="8"/>
    </row>
    <row r="23" spans="1:8" ht="16.5" x14ac:dyDescent="0.3">
      <c r="A23" s="8"/>
      <c r="B23" s="164" t="s">
        <v>64</v>
      </c>
      <c r="C23" s="164"/>
      <c r="D23" s="164"/>
      <c r="E23" s="164"/>
      <c r="F23" s="164"/>
      <c r="G23" s="8"/>
      <c r="H23" s="8"/>
    </row>
    <row r="24" spans="1:8" ht="14.25" x14ac:dyDescent="0.25">
      <c r="A24" s="12"/>
      <c r="B24" s="8"/>
      <c r="C24" s="8"/>
      <c r="D24" s="8"/>
      <c r="E24" s="8"/>
      <c r="F24" s="8"/>
      <c r="G24" s="8"/>
      <c r="H24" s="8"/>
    </row>
    <row r="25" spans="1:8" ht="18" thickBot="1" x14ac:dyDescent="0.35">
      <c r="A25" s="40"/>
      <c r="B25" s="8"/>
      <c r="C25" s="8"/>
      <c r="D25" s="8"/>
      <c r="E25" s="8"/>
      <c r="F25" s="8"/>
      <c r="G25" s="8"/>
      <c r="H25" s="8"/>
    </row>
    <row r="26" spans="1:8" s="5" customFormat="1" ht="31.5" customHeight="1" x14ac:dyDescent="0.3">
      <c r="A26" s="154" t="s">
        <v>3</v>
      </c>
      <c r="B26" s="154" t="s">
        <v>4</v>
      </c>
      <c r="C26" s="47" t="s">
        <v>37</v>
      </c>
      <c r="D26" s="156" t="s">
        <v>35</v>
      </c>
      <c r="E26" s="154" t="s">
        <v>80</v>
      </c>
      <c r="F26" s="14" t="s">
        <v>61</v>
      </c>
      <c r="G26" s="46" t="s">
        <v>5</v>
      </c>
      <c r="H26" s="7"/>
    </row>
    <row r="27" spans="1:8" s="5" customFormat="1" ht="17.25" customHeight="1" thickBot="1" x14ac:dyDescent="0.35">
      <c r="A27" s="155"/>
      <c r="B27" s="155"/>
      <c r="C27" s="15" t="s">
        <v>36</v>
      </c>
      <c r="D27" s="157"/>
      <c r="E27" s="155"/>
      <c r="F27" s="15" t="s">
        <v>36</v>
      </c>
      <c r="G27" s="15" t="s">
        <v>36</v>
      </c>
      <c r="H27" s="7"/>
    </row>
    <row r="28" spans="1:8" s="5" customFormat="1" ht="24" customHeight="1" x14ac:dyDescent="0.3">
      <c r="A28" s="63">
        <v>1</v>
      </c>
      <c r="B28" s="64" t="s">
        <v>6</v>
      </c>
      <c r="C28" s="34">
        <v>198985</v>
      </c>
      <c r="D28" s="35">
        <v>1</v>
      </c>
      <c r="E28" s="34">
        <v>18089</v>
      </c>
      <c r="F28" s="34">
        <f>SUM(C28+E28)*D28</f>
        <v>217074</v>
      </c>
      <c r="G28" s="52">
        <f>SUM(C28*D28*2)+(F28*10)</f>
        <v>2568710</v>
      </c>
      <c r="H28" s="7"/>
    </row>
    <row r="29" spans="1:8" s="5" customFormat="1" ht="24" customHeight="1" x14ac:dyDescent="0.3">
      <c r="A29" s="65">
        <v>2</v>
      </c>
      <c r="B29" s="66" t="s">
        <v>7</v>
      </c>
      <c r="C29" s="59">
        <v>157300</v>
      </c>
      <c r="D29" s="36">
        <v>1</v>
      </c>
      <c r="E29" s="34">
        <v>14300</v>
      </c>
      <c r="F29" s="34">
        <f t="shared" ref="F29:F35" si="0">SUM(C29+E29)*D29</f>
        <v>171600</v>
      </c>
      <c r="G29" s="52">
        <f t="shared" ref="G29:G35" si="1">SUM(C29*D29*2)+(F29*10)</f>
        <v>2030600</v>
      </c>
      <c r="H29" s="7"/>
    </row>
    <row r="30" spans="1:8" s="5" customFormat="1" ht="24" customHeight="1" x14ac:dyDescent="0.3">
      <c r="A30" s="63">
        <v>3</v>
      </c>
      <c r="B30" s="66" t="s">
        <v>8</v>
      </c>
      <c r="C30" s="59">
        <v>152295</v>
      </c>
      <c r="D30" s="67">
        <v>16</v>
      </c>
      <c r="E30" s="34">
        <v>13845</v>
      </c>
      <c r="F30" s="34">
        <f t="shared" si="0"/>
        <v>2658240</v>
      </c>
      <c r="G30" s="52">
        <f t="shared" si="1"/>
        <v>31455840</v>
      </c>
      <c r="H30" s="7"/>
    </row>
    <row r="31" spans="1:8" s="5" customFormat="1" ht="24" customHeight="1" x14ac:dyDescent="0.3">
      <c r="A31" s="65">
        <v>4</v>
      </c>
      <c r="B31" s="66" t="s">
        <v>16</v>
      </c>
      <c r="C31" s="59">
        <v>149435</v>
      </c>
      <c r="D31" s="36">
        <v>1</v>
      </c>
      <c r="E31" s="34">
        <v>13585</v>
      </c>
      <c r="F31" s="34">
        <f t="shared" si="0"/>
        <v>163020</v>
      </c>
      <c r="G31" s="52">
        <f t="shared" si="1"/>
        <v>1929070</v>
      </c>
      <c r="H31" s="7"/>
    </row>
    <row r="32" spans="1:8" s="5" customFormat="1" ht="24" customHeight="1" x14ac:dyDescent="0.3">
      <c r="A32" s="63">
        <v>5</v>
      </c>
      <c r="B32" s="66" t="s">
        <v>23</v>
      </c>
      <c r="C32" s="59">
        <v>148720</v>
      </c>
      <c r="D32" s="36">
        <v>1</v>
      </c>
      <c r="E32" s="34">
        <v>13520</v>
      </c>
      <c r="F32" s="34">
        <f t="shared" si="0"/>
        <v>162240</v>
      </c>
      <c r="G32" s="52">
        <f t="shared" si="1"/>
        <v>1919840</v>
      </c>
      <c r="H32" s="7"/>
    </row>
    <row r="33" spans="1:10" s="5" customFormat="1" ht="24" customHeight="1" x14ac:dyDescent="0.3">
      <c r="A33" s="65">
        <v>6</v>
      </c>
      <c r="B33" s="66" t="s">
        <v>9</v>
      </c>
      <c r="C33" s="59">
        <v>148720</v>
      </c>
      <c r="D33" s="36">
        <v>2</v>
      </c>
      <c r="E33" s="34">
        <v>13520</v>
      </c>
      <c r="F33" s="34">
        <f t="shared" si="0"/>
        <v>324480</v>
      </c>
      <c r="G33" s="52">
        <f t="shared" si="1"/>
        <v>3839680</v>
      </c>
      <c r="H33" s="7"/>
    </row>
    <row r="34" spans="1:10" s="5" customFormat="1" ht="24" customHeight="1" x14ac:dyDescent="0.3">
      <c r="A34" s="63">
        <v>7</v>
      </c>
      <c r="B34" s="66" t="s">
        <v>13</v>
      </c>
      <c r="C34" s="59">
        <v>148720</v>
      </c>
      <c r="D34" s="36">
        <v>1</v>
      </c>
      <c r="E34" s="34">
        <v>13520</v>
      </c>
      <c r="F34" s="34">
        <f t="shared" si="0"/>
        <v>162240</v>
      </c>
      <c r="G34" s="52">
        <f t="shared" si="1"/>
        <v>1919840</v>
      </c>
      <c r="H34" s="7"/>
    </row>
    <row r="35" spans="1:10" s="5" customFormat="1" ht="24" customHeight="1" x14ac:dyDescent="0.3">
      <c r="A35" s="65">
        <v>8</v>
      </c>
      <c r="B35" s="66" t="s">
        <v>39</v>
      </c>
      <c r="C35" s="59">
        <v>148720</v>
      </c>
      <c r="D35" s="36">
        <v>1</v>
      </c>
      <c r="E35" s="34">
        <v>13520</v>
      </c>
      <c r="F35" s="34">
        <f t="shared" si="0"/>
        <v>162240</v>
      </c>
      <c r="G35" s="52">
        <f t="shared" si="1"/>
        <v>1919840</v>
      </c>
      <c r="H35" s="7"/>
    </row>
    <row r="36" spans="1:10" s="6" customFormat="1" ht="24" customHeight="1" x14ac:dyDescent="0.3">
      <c r="A36" s="70"/>
      <c r="B36" s="71" t="s">
        <v>10</v>
      </c>
      <c r="C36" s="103"/>
      <c r="D36" s="32">
        <f>SUM(D28:D35)</f>
        <v>24</v>
      </c>
      <c r="E36" s="53"/>
      <c r="F36" s="53">
        <f>SUM(F28:F35)</f>
        <v>4021134</v>
      </c>
      <c r="G36" s="53">
        <f>SUM(G28:G35)</f>
        <v>47583420</v>
      </c>
      <c r="H36" s="9"/>
      <c r="J36" s="5"/>
    </row>
    <row r="37" spans="1:10" s="6" customFormat="1" ht="24" customHeight="1" x14ac:dyDescent="0.3">
      <c r="A37" s="92"/>
      <c r="B37" s="93" t="s">
        <v>11</v>
      </c>
      <c r="C37" s="93"/>
      <c r="D37" s="93"/>
      <c r="E37" s="93"/>
      <c r="F37" s="78">
        <v>51000</v>
      </c>
      <c r="G37" s="99">
        <f t="shared" ref="G37:G38" si="2">SUM(F37*12)</f>
        <v>612000</v>
      </c>
      <c r="H37" s="9"/>
      <c r="J37" s="5"/>
    </row>
    <row r="38" spans="1:10" s="6" customFormat="1" ht="38.25" customHeight="1" thickBot="1" x14ac:dyDescent="0.35">
      <c r="A38" s="95"/>
      <c r="B38" s="96" t="s">
        <v>63</v>
      </c>
      <c r="C38" s="105"/>
      <c r="D38" s="105"/>
      <c r="E38" s="105"/>
      <c r="F38" s="106">
        <v>55800</v>
      </c>
      <c r="G38" s="99">
        <f t="shared" si="2"/>
        <v>669600</v>
      </c>
      <c r="H38" s="9"/>
      <c r="J38" s="5"/>
    </row>
    <row r="39" spans="1:10" s="6" customFormat="1" ht="24" customHeight="1" thickBot="1" x14ac:dyDescent="0.35">
      <c r="A39" s="73"/>
      <c r="B39" s="74" t="s">
        <v>12</v>
      </c>
      <c r="C39" s="74"/>
      <c r="D39" s="101">
        <f>SUM(D36)</f>
        <v>24</v>
      </c>
      <c r="E39" s="56">
        <f>SUM(E36:E38)</f>
        <v>0</v>
      </c>
      <c r="F39" s="56">
        <f>SUM(F36:F38)</f>
        <v>4127934</v>
      </c>
      <c r="G39" s="56">
        <f>SUM(G36+G37)-G38</f>
        <v>47525820</v>
      </c>
      <c r="H39" s="9"/>
      <c r="J39" s="5"/>
    </row>
    <row r="40" spans="1:10" ht="17.25" x14ac:dyDescent="0.3">
      <c r="A40" s="16"/>
      <c r="B40" s="8"/>
      <c r="C40" s="8"/>
      <c r="D40" s="16"/>
      <c r="E40" s="16"/>
      <c r="F40" s="8"/>
      <c r="G40" s="8"/>
      <c r="H40" s="8"/>
      <c r="J40" s="5"/>
    </row>
    <row r="41" spans="1:10" ht="17.25" x14ac:dyDescent="0.3">
      <c r="A41" s="16"/>
      <c r="B41" s="8"/>
      <c r="C41" s="8"/>
      <c r="D41" s="16"/>
      <c r="E41" s="16"/>
      <c r="F41" s="8"/>
      <c r="G41" s="8"/>
      <c r="H41" s="8"/>
      <c r="J41" s="5"/>
    </row>
    <row r="42" spans="1:10" ht="28.5" customHeight="1" x14ac:dyDescent="0.3">
      <c r="A42" s="16"/>
      <c r="B42" s="17"/>
      <c r="C42" s="17"/>
      <c r="D42" s="17"/>
      <c r="E42" s="17"/>
      <c r="F42" s="17"/>
      <c r="G42" s="17"/>
      <c r="H42" s="8"/>
      <c r="J42" s="5"/>
    </row>
    <row r="43" spans="1:10" ht="19.5" customHeight="1" x14ac:dyDescent="0.3">
      <c r="A43" s="16"/>
      <c r="B43" s="25"/>
      <c r="C43" s="25"/>
      <c r="D43" s="25"/>
      <c r="E43" s="25"/>
      <c r="F43" s="25"/>
      <c r="G43" s="25"/>
      <c r="H43" s="8"/>
      <c r="J43" s="5"/>
    </row>
    <row r="44" spans="1:10" ht="27" customHeight="1" x14ac:dyDescent="0.3">
      <c r="A44" s="16"/>
      <c r="B44" s="37"/>
      <c r="C44" s="37"/>
      <c r="D44" s="37"/>
      <c r="E44" s="37"/>
      <c r="F44" s="37"/>
      <c r="G44" s="37"/>
      <c r="H44" s="16"/>
      <c r="J44" s="5"/>
    </row>
    <row r="45" spans="1:10" ht="22.5" customHeight="1" x14ac:dyDescent="0.3">
      <c r="A45" s="16"/>
      <c r="B45" s="48"/>
      <c r="C45" s="48"/>
      <c r="D45" s="48"/>
      <c r="E45" s="48"/>
      <c r="F45" s="48"/>
      <c r="G45" s="48"/>
      <c r="H45" s="23"/>
      <c r="J45" s="5"/>
    </row>
    <row r="46" spans="1:10" ht="17.25" x14ac:dyDescent="0.3">
      <c r="A46" s="16"/>
      <c r="B46" s="48"/>
      <c r="C46" s="48"/>
      <c r="D46" s="48"/>
      <c r="E46" s="48"/>
      <c r="F46" s="48"/>
      <c r="G46" s="48"/>
      <c r="H46" s="8"/>
    </row>
    <row r="47" spans="1:10" ht="17.25" x14ac:dyDescent="0.3">
      <c r="A47" s="16"/>
      <c r="B47" s="48"/>
      <c r="C47" s="48"/>
      <c r="D47" s="48"/>
      <c r="E47" s="48"/>
      <c r="F47" s="48"/>
      <c r="G47" s="48"/>
      <c r="H47" s="8"/>
    </row>
    <row r="48" spans="1:10" ht="17.25" x14ac:dyDescent="0.3">
      <c r="A48" s="16"/>
      <c r="B48" s="48"/>
      <c r="C48" s="48"/>
      <c r="D48" s="48"/>
      <c r="E48" s="48"/>
      <c r="F48" s="48"/>
      <c r="G48" s="48"/>
      <c r="H48" s="23"/>
    </row>
    <row r="49" spans="1:8" ht="17.25" x14ac:dyDescent="0.3">
      <c r="A49" s="16"/>
      <c r="B49" s="48"/>
      <c r="C49" s="48"/>
      <c r="D49" s="48"/>
      <c r="E49" s="48"/>
      <c r="F49" s="48"/>
      <c r="G49" s="48"/>
      <c r="H49" s="8"/>
    </row>
    <row r="50" spans="1:8" ht="56.25" customHeight="1" x14ac:dyDescent="0.3">
      <c r="A50" s="16"/>
      <c r="B50" s="48"/>
      <c r="C50" s="48"/>
      <c r="D50" s="48"/>
      <c r="E50" s="48"/>
      <c r="F50" s="48"/>
      <c r="G50" s="48"/>
      <c r="H50" s="8"/>
    </row>
    <row r="51" spans="1:8" ht="17.25" x14ac:dyDescent="0.3">
      <c r="A51" s="9"/>
      <c r="B51" s="17"/>
      <c r="C51" s="17"/>
      <c r="D51" s="9"/>
      <c r="E51" s="9"/>
      <c r="F51" s="9"/>
      <c r="G51" s="16"/>
      <c r="H51" s="8"/>
    </row>
    <row r="52" spans="1:8" ht="17.25" x14ac:dyDescent="0.3">
      <c r="A52" s="9"/>
      <c r="B52" s="16"/>
      <c r="C52" s="16"/>
      <c r="D52" s="9"/>
      <c r="E52" s="9"/>
      <c r="F52" s="153"/>
      <c r="G52" s="153"/>
      <c r="H52" s="153"/>
    </row>
    <row r="53" spans="1:8" ht="17.25" x14ac:dyDescent="0.3">
      <c r="A53" s="9"/>
      <c r="B53" s="9"/>
      <c r="C53" s="9"/>
      <c r="D53" s="16"/>
      <c r="E53" s="16"/>
      <c r="F53" s="9"/>
      <c r="G53" s="20"/>
      <c r="H53" s="8"/>
    </row>
    <row r="54" spans="1:8" ht="17.25" x14ac:dyDescent="0.3">
      <c r="A54" s="9"/>
      <c r="B54" s="16"/>
      <c r="C54" s="16"/>
      <c r="D54" s="16"/>
      <c r="E54" s="16"/>
      <c r="F54" s="9"/>
      <c r="G54" s="16"/>
      <c r="H54" s="8"/>
    </row>
    <row r="55" spans="1:8" ht="17.25" x14ac:dyDescent="0.3">
      <c r="A55" s="9"/>
      <c r="B55" s="9"/>
      <c r="C55" s="9"/>
      <c r="D55" s="9"/>
      <c r="E55" s="9"/>
      <c r="F55" s="9"/>
      <c r="G55" s="9"/>
      <c r="H55" s="8"/>
    </row>
    <row r="56" spans="1:8" ht="15" x14ac:dyDescent="0.2">
      <c r="A56" s="1"/>
      <c r="B56" s="1"/>
      <c r="C56" s="1"/>
      <c r="D56" s="1"/>
      <c r="E56" s="1"/>
      <c r="F56" s="3"/>
      <c r="G56" s="1"/>
    </row>
    <row r="57" spans="1:8" ht="15" x14ac:dyDescent="0.2">
      <c r="A57" s="6"/>
      <c r="B57" s="6"/>
      <c r="C57" s="6"/>
      <c r="D57" s="6"/>
      <c r="E57" s="6"/>
      <c r="F57" s="6"/>
      <c r="G57" s="6"/>
    </row>
  </sheetData>
  <mergeCells count="10">
    <mergeCell ref="D2:G7"/>
    <mergeCell ref="F52:H52"/>
    <mergeCell ref="A26:A27"/>
    <mergeCell ref="B26:B27"/>
    <mergeCell ref="D26:D27"/>
    <mergeCell ref="B23:F23"/>
    <mergeCell ref="B15:F15"/>
    <mergeCell ref="B17:F17"/>
    <mergeCell ref="B19:F19"/>
    <mergeCell ref="E26:E27"/>
  </mergeCells>
  <printOptions horizontalCentered="1"/>
  <pageMargins left="0" right="0" top="0" bottom="0" header="0.31496062992125984" footer="0.51181102362204722"/>
  <pageSetup paperSize="9" scale="75" orientation="portrait" verticalDpi="0" r:id="rId1"/>
  <headerFooter alignWithMargins="0"/>
  <rowBreaks count="1" manualBreakCount="1">
    <brk id="5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topLeftCell="A13" workbookViewId="0">
      <selection activeCell="E38" sqref="E38"/>
    </sheetView>
  </sheetViews>
  <sheetFormatPr defaultRowHeight="12.75" x14ac:dyDescent="0.2"/>
  <cols>
    <col min="1" max="1" width="5.28515625" customWidth="1"/>
    <col min="2" max="2" width="32.42578125" customWidth="1"/>
    <col min="3" max="3" width="16.5703125" customWidth="1"/>
    <col min="4" max="5" width="18.28515625" customWidth="1"/>
    <col min="6" max="7" width="17.7109375" customWidth="1"/>
    <col min="8" max="8" width="34.28515625" bestFit="1" customWidth="1"/>
  </cols>
  <sheetData>
    <row r="2" spans="1:7" ht="12.75" customHeight="1" x14ac:dyDescent="0.2">
      <c r="D2" s="151" t="s">
        <v>67</v>
      </c>
      <c r="E2" s="151"/>
      <c r="F2" s="151"/>
      <c r="G2" s="151"/>
    </row>
    <row r="3" spans="1:7" ht="12.75" customHeight="1" x14ac:dyDescent="0.2">
      <c r="D3" s="151"/>
      <c r="E3" s="151"/>
      <c r="F3" s="151"/>
      <c r="G3" s="151"/>
    </row>
    <row r="4" spans="1:7" ht="12.75" customHeight="1" x14ac:dyDescent="0.2">
      <c r="D4" s="151"/>
      <c r="E4" s="151"/>
      <c r="F4" s="151"/>
      <c r="G4" s="151"/>
    </row>
    <row r="5" spans="1:7" ht="12.75" customHeight="1" x14ac:dyDescent="0.2">
      <c r="D5" s="151"/>
      <c r="E5" s="151"/>
      <c r="F5" s="151"/>
      <c r="G5" s="151"/>
    </row>
    <row r="6" spans="1:7" ht="12.75" customHeight="1" x14ac:dyDescent="0.2">
      <c r="D6" s="151"/>
      <c r="E6" s="151"/>
      <c r="F6" s="151"/>
      <c r="G6" s="151"/>
    </row>
    <row r="7" spans="1:7" ht="36.75" customHeight="1" x14ac:dyDescent="0.2">
      <c r="D7" s="151"/>
      <c r="E7" s="151"/>
      <c r="F7" s="151"/>
      <c r="G7" s="151"/>
    </row>
    <row r="8" spans="1:7" ht="12.75" customHeight="1" x14ac:dyDescent="0.3">
      <c r="D8" s="43"/>
      <c r="E8" s="43"/>
      <c r="F8" s="43"/>
      <c r="G8" s="43"/>
    </row>
    <row r="9" spans="1:7" ht="12.75" customHeight="1" x14ac:dyDescent="0.3">
      <c r="D9" s="43"/>
      <c r="E9" s="43"/>
      <c r="F9" s="43"/>
      <c r="G9" s="43"/>
    </row>
    <row r="10" spans="1:7" ht="12.75" customHeight="1" x14ac:dyDescent="0.3">
      <c r="D10" s="43"/>
      <c r="E10" s="43"/>
      <c r="F10" s="43"/>
      <c r="G10" s="43"/>
    </row>
    <row r="11" spans="1:7" ht="12.75" customHeight="1" x14ac:dyDescent="0.3">
      <c r="D11" s="43"/>
      <c r="E11" s="43"/>
      <c r="F11" s="43"/>
      <c r="G11" s="43"/>
    </row>
    <row r="12" spans="1:7" ht="17.25" x14ac:dyDescent="0.3">
      <c r="A12" s="9"/>
      <c r="B12" s="8"/>
      <c r="C12" s="8"/>
      <c r="D12" s="44"/>
      <c r="E12" s="44"/>
      <c r="F12" s="44"/>
      <c r="G12" s="44"/>
    </row>
    <row r="13" spans="1:7" ht="17.25" x14ac:dyDescent="0.3">
      <c r="A13" s="9"/>
      <c r="B13" s="8"/>
      <c r="C13" s="8"/>
      <c r="D13" s="44"/>
      <c r="E13" s="44"/>
      <c r="F13" s="44"/>
      <c r="G13" s="44"/>
    </row>
    <row r="14" spans="1:7" ht="17.25" x14ac:dyDescent="0.3">
      <c r="A14" s="9"/>
      <c r="B14" s="8"/>
      <c r="C14" s="8"/>
      <c r="D14" s="44"/>
      <c r="E14" s="44"/>
      <c r="F14" s="44"/>
      <c r="G14" s="44"/>
    </row>
    <row r="15" spans="1:7" ht="18" customHeight="1" x14ac:dyDescent="0.3">
      <c r="A15" s="8"/>
      <c r="B15" s="152" t="s">
        <v>2</v>
      </c>
      <c r="C15" s="152"/>
      <c r="D15" s="152"/>
      <c r="E15" s="152"/>
      <c r="F15" s="152"/>
      <c r="G15" s="8"/>
    </row>
    <row r="16" spans="1:7" ht="17.25" x14ac:dyDescent="0.3">
      <c r="A16" s="40"/>
      <c r="B16" s="8"/>
      <c r="C16" s="8"/>
      <c r="D16" s="8"/>
      <c r="E16" s="8"/>
      <c r="F16" s="8"/>
      <c r="G16" s="8"/>
    </row>
    <row r="17" spans="1:7" ht="18" customHeight="1" x14ac:dyDescent="0.3">
      <c r="A17" s="8"/>
      <c r="B17" s="152" t="s">
        <v>24</v>
      </c>
      <c r="C17" s="152"/>
      <c r="D17" s="152"/>
      <c r="E17" s="152"/>
      <c r="F17" s="152"/>
      <c r="G17" s="23"/>
    </row>
    <row r="18" spans="1:7" ht="17.25" x14ac:dyDescent="0.3">
      <c r="A18" s="40"/>
      <c r="B18" s="8"/>
      <c r="C18" s="8"/>
      <c r="D18" s="8"/>
      <c r="E18" s="8"/>
      <c r="F18" s="8"/>
      <c r="G18" s="8"/>
    </row>
    <row r="19" spans="1:7" ht="17.25" x14ac:dyDescent="0.3">
      <c r="A19" s="40"/>
      <c r="B19" s="159" t="s">
        <v>25</v>
      </c>
      <c r="C19" s="159"/>
      <c r="D19" s="159"/>
      <c r="E19" s="159"/>
      <c r="F19" s="159"/>
      <c r="G19" s="159"/>
    </row>
    <row r="20" spans="1:7" ht="19.5" x14ac:dyDescent="0.3">
      <c r="A20" s="8"/>
      <c r="B20" s="8"/>
      <c r="C20" s="8"/>
      <c r="D20" s="19"/>
      <c r="E20" s="19"/>
      <c r="F20" s="19"/>
      <c r="G20" s="8"/>
    </row>
    <row r="21" spans="1:7" ht="17.25" x14ac:dyDescent="0.3">
      <c r="A21" s="40"/>
      <c r="B21" s="8"/>
      <c r="C21" s="8"/>
      <c r="D21" s="8"/>
      <c r="E21" s="8"/>
      <c r="F21" s="8"/>
      <c r="G21" s="8"/>
    </row>
    <row r="22" spans="1:7" ht="14.25" x14ac:dyDescent="0.25">
      <c r="A22" s="11"/>
      <c r="B22" s="8"/>
      <c r="C22" s="8"/>
      <c r="D22" s="8"/>
      <c r="E22" s="8"/>
      <c r="F22" s="8"/>
      <c r="G22" s="8"/>
    </row>
    <row r="23" spans="1:7" ht="16.5" x14ac:dyDescent="0.3">
      <c r="A23" s="8"/>
      <c r="B23" s="158" t="s">
        <v>54</v>
      </c>
      <c r="C23" s="158"/>
      <c r="D23" s="158"/>
      <c r="E23" s="158"/>
      <c r="F23" s="158"/>
      <c r="G23" s="8"/>
    </row>
    <row r="24" spans="1:7" ht="14.25" x14ac:dyDescent="0.25">
      <c r="A24" s="12"/>
      <c r="B24" s="8"/>
      <c r="C24" s="8"/>
      <c r="D24" s="8"/>
      <c r="E24" s="8"/>
      <c r="F24" s="8"/>
      <c r="G24" s="8"/>
    </row>
    <row r="25" spans="1:7" ht="18" thickBot="1" x14ac:dyDescent="0.35">
      <c r="A25" s="40"/>
      <c r="B25" s="8"/>
      <c r="C25" s="8"/>
      <c r="D25" s="8"/>
      <c r="E25" s="8"/>
      <c r="F25" s="8"/>
      <c r="G25" s="8"/>
    </row>
    <row r="26" spans="1:7" s="5" customFormat="1" ht="32.25" customHeight="1" x14ac:dyDescent="0.2">
      <c r="A26" s="154" t="s">
        <v>3</v>
      </c>
      <c r="B26" s="154" t="s">
        <v>4</v>
      </c>
      <c r="C26" s="47" t="s">
        <v>37</v>
      </c>
      <c r="D26" s="156" t="s">
        <v>35</v>
      </c>
      <c r="E26" s="154" t="s">
        <v>80</v>
      </c>
      <c r="F26" s="14" t="s">
        <v>61</v>
      </c>
      <c r="G26" s="46" t="s">
        <v>5</v>
      </c>
    </row>
    <row r="27" spans="1:7" s="5" customFormat="1" ht="21.75" customHeight="1" thickBot="1" x14ac:dyDescent="0.25">
      <c r="A27" s="155"/>
      <c r="B27" s="155"/>
      <c r="C27" s="15" t="s">
        <v>36</v>
      </c>
      <c r="D27" s="157"/>
      <c r="E27" s="155"/>
      <c r="F27" s="15" t="s">
        <v>36</v>
      </c>
      <c r="G27" s="15" t="s">
        <v>36</v>
      </c>
    </row>
    <row r="28" spans="1:7" s="5" customFormat="1" ht="24.75" customHeight="1" x14ac:dyDescent="0.2">
      <c r="A28" s="68">
        <v>1</v>
      </c>
      <c r="B28" s="64" t="s">
        <v>6</v>
      </c>
      <c r="C28" s="34">
        <v>198985</v>
      </c>
      <c r="D28" s="35">
        <v>1</v>
      </c>
      <c r="E28" s="34">
        <v>18089</v>
      </c>
      <c r="F28" s="34">
        <f>SUM(C28+E28)*D28</f>
        <v>217074</v>
      </c>
      <c r="G28" s="52">
        <f>SUM(C28*D28*2)+(F28*10)</f>
        <v>2568710</v>
      </c>
    </row>
    <row r="29" spans="1:7" s="5" customFormat="1" ht="24.75" customHeight="1" x14ac:dyDescent="0.2">
      <c r="A29" s="69">
        <v>2</v>
      </c>
      <c r="B29" s="66" t="s">
        <v>7</v>
      </c>
      <c r="C29" s="59">
        <v>157300</v>
      </c>
      <c r="D29" s="36">
        <v>1</v>
      </c>
      <c r="E29" s="34">
        <v>14300</v>
      </c>
      <c r="F29" s="34">
        <f t="shared" ref="F29:F37" si="0">SUM(C29+E29)*D29</f>
        <v>171600</v>
      </c>
      <c r="G29" s="52">
        <f t="shared" ref="G29:G37" si="1">SUM(C29*D29*2)+(F29*10)</f>
        <v>2030600</v>
      </c>
    </row>
    <row r="30" spans="1:7" s="5" customFormat="1" ht="24.75" customHeight="1" x14ac:dyDescent="0.2">
      <c r="A30" s="68">
        <v>3</v>
      </c>
      <c r="B30" s="66" t="s">
        <v>0</v>
      </c>
      <c r="C30" s="59">
        <v>149435</v>
      </c>
      <c r="D30" s="36">
        <v>1</v>
      </c>
      <c r="E30" s="34">
        <v>13585</v>
      </c>
      <c r="F30" s="34">
        <f t="shared" si="0"/>
        <v>163020</v>
      </c>
      <c r="G30" s="52">
        <f t="shared" si="1"/>
        <v>1929070</v>
      </c>
    </row>
    <row r="31" spans="1:7" s="5" customFormat="1" ht="24.75" customHeight="1" x14ac:dyDescent="0.2">
      <c r="A31" s="69">
        <v>4</v>
      </c>
      <c r="B31" s="66" t="s">
        <v>8</v>
      </c>
      <c r="C31" s="59">
        <v>152295</v>
      </c>
      <c r="D31" s="36">
        <v>21</v>
      </c>
      <c r="E31" s="34">
        <v>13845</v>
      </c>
      <c r="F31" s="34">
        <f t="shared" si="0"/>
        <v>3488940</v>
      </c>
      <c r="G31" s="52">
        <f t="shared" si="1"/>
        <v>41285790</v>
      </c>
    </row>
    <row r="32" spans="1:7" s="5" customFormat="1" ht="24.75" customHeight="1" x14ac:dyDescent="0.2">
      <c r="A32" s="68">
        <v>5</v>
      </c>
      <c r="B32" s="66" t="s">
        <v>1</v>
      </c>
      <c r="C32" s="59">
        <v>149435</v>
      </c>
      <c r="D32" s="36">
        <v>1</v>
      </c>
      <c r="E32" s="34">
        <v>13585</v>
      </c>
      <c r="F32" s="34">
        <f t="shared" si="0"/>
        <v>163020</v>
      </c>
      <c r="G32" s="52">
        <f t="shared" si="1"/>
        <v>1929070</v>
      </c>
    </row>
    <row r="33" spans="1:8" s="5" customFormat="1" ht="24.75" customHeight="1" x14ac:dyDescent="0.2">
      <c r="A33" s="69">
        <v>6</v>
      </c>
      <c r="B33" s="66" t="s">
        <v>23</v>
      </c>
      <c r="C33" s="59">
        <v>148720</v>
      </c>
      <c r="D33" s="36">
        <v>1</v>
      </c>
      <c r="E33" s="34">
        <v>13520</v>
      </c>
      <c r="F33" s="34">
        <f t="shared" si="0"/>
        <v>162240</v>
      </c>
      <c r="G33" s="52">
        <f t="shared" si="1"/>
        <v>1919840</v>
      </c>
    </row>
    <row r="34" spans="1:8" s="5" customFormat="1" ht="24.75" customHeight="1" x14ac:dyDescent="0.2">
      <c r="A34" s="68">
        <v>7</v>
      </c>
      <c r="B34" s="66" t="s">
        <v>9</v>
      </c>
      <c r="C34" s="59">
        <v>148720</v>
      </c>
      <c r="D34" s="36">
        <v>2</v>
      </c>
      <c r="E34" s="34">
        <v>13520</v>
      </c>
      <c r="F34" s="34">
        <f t="shared" si="0"/>
        <v>324480</v>
      </c>
      <c r="G34" s="52">
        <f t="shared" si="1"/>
        <v>3839680</v>
      </c>
    </row>
    <row r="35" spans="1:8" s="5" customFormat="1" ht="24.75" customHeight="1" x14ac:dyDescent="0.2">
      <c r="A35" s="69">
        <v>8</v>
      </c>
      <c r="B35" s="66" t="s">
        <v>13</v>
      </c>
      <c r="C35" s="59">
        <v>148720</v>
      </c>
      <c r="D35" s="36">
        <v>0.5</v>
      </c>
      <c r="E35" s="34">
        <v>13520</v>
      </c>
      <c r="F35" s="34">
        <f t="shared" si="0"/>
        <v>81120</v>
      </c>
      <c r="G35" s="52">
        <f t="shared" si="1"/>
        <v>959920</v>
      </c>
    </row>
    <row r="36" spans="1:8" s="5" customFormat="1" ht="24.75" customHeight="1" x14ac:dyDescent="0.2">
      <c r="A36" s="68">
        <v>9</v>
      </c>
      <c r="B36" s="66" t="s">
        <v>21</v>
      </c>
      <c r="C36" s="59">
        <v>148720</v>
      </c>
      <c r="D36" s="36">
        <v>1</v>
      </c>
      <c r="E36" s="34">
        <v>13520</v>
      </c>
      <c r="F36" s="34">
        <f t="shared" si="0"/>
        <v>162240</v>
      </c>
      <c r="G36" s="52">
        <f t="shared" si="1"/>
        <v>1919840</v>
      </c>
    </row>
    <row r="37" spans="1:8" s="5" customFormat="1" ht="24.75" customHeight="1" x14ac:dyDescent="0.2">
      <c r="A37" s="69">
        <v>10</v>
      </c>
      <c r="B37" s="66" t="s">
        <v>39</v>
      </c>
      <c r="C37" s="59">
        <v>148720</v>
      </c>
      <c r="D37" s="36">
        <v>0.5</v>
      </c>
      <c r="E37" s="34">
        <v>13520</v>
      </c>
      <c r="F37" s="34">
        <f t="shared" si="0"/>
        <v>81120</v>
      </c>
      <c r="G37" s="52">
        <f t="shared" si="1"/>
        <v>959920</v>
      </c>
    </row>
    <row r="38" spans="1:8" s="6" customFormat="1" ht="24.75" customHeight="1" x14ac:dyDescent="0.2">
      <c r="A38" s="60"/>
      <c r="B38" s="71" t="s">
        <v>10</v>
      </c>
      <c r="C38" s="102"/>
      <c r="D38" s="32">
        <f>SUM(D28:D37)</f>
        <v>30</v>
      </c>
      <c r="E38" s="53"/>
      <c r="F38" s="53">
        <f>SUM(F28:F37)</f>
        <v>5014854</v>
      </c>
      <c r="G38" s="53">
        <f>SUM(G28:G37)</f>
        <v>59342440</v>
      </c>
    </row>
    <row r="39" spans="1:8" s="6" customFormat="1" ht="24.75" customHeight="1" thickBot="1" x14ac:dyDescent="0.25">
      <c r="A39" s="61"/>
      <c r="B39" s="61" t="s">
        <v>11</v>
      </c>
      <c r="C39" s="102"/>
      <c r="D39" s="61"/>
      <c r="E39" s="61"/>
      <c r="F39" s="54">
        <v>6000</v>
      </c>
      <c r="G39" s="55">
        <f t="shared" ref="G39" si="2">SUM(F39*12)</f>
        <v>72000</v>
      </c>
    </row>
    <row r="40" spans="1:8" s="6" customFormat="1" ht="24.75" customHeight="1" thickBot="1" x14ac:dyDescent="0.25">
      <c r="A40" s="62"/>
      <c r="B40" s="74" t="s">
        <v>12</v>
      </c>
      <c r="C40" s="75"/>
      <c r="D40" s="33">
        <f>SUM(D38)</f>
        <v>30</v>
      </c>
      <c r="E40" s="107">
        <f>SUM(E38:E39)</f>
        <v>0</v>
      </c>
      <c r="F40" s="57">
        <f>SUM(F38:F39)</f>
        <v>5020854</v>
      </c>
      <c r="G40" s="57">
        <f>SUM(G38:G39)</f>
        <v>59414440</v>
      </c>
    </row>
    <row r="41" spans="1:8" ht="17.25" x14ac:dyDescent="0.3">
      <c r="A41" s="16"/>
      <c r="B41" s="8"/>
      <c r="C41" s="8"/>
      <c r="D41" s="16"/>
      <c r="E41" s="16"/>
      <c r="F41" s="8"/>
      <c r="G41" s="8"/>
    </row>
    <row r="42" spans="1:8" ht="17.25" x14ac:dyDescent="0.3">
      <c r="A42" s="16"/>
      <c r="B42" s="8"/>
      <c r="C42" s="8"/>
      <c r="D42" s="16"/>
      <c r="E42" s="16"/>
      <c r="F42" s="8"/>
      <c r="G42" s="8"/>
    </row>
    <row r="43" spans="1:8" ht="35.25" customHeight="1" x14ac:dyDescent="0.3">
      <c r="A43" s="16"/>
      <c r="B43" s="17"/>
      <c r="C43" s="17"/>
      <c r="D43" s="17"/>
      <c r="E43" s="17"/>
      <c r="F43" s="17"/>
      <c r="G43" s="17"/>
    </row>
    <row r="44" spans="1:8" ht="24.75" customHeight="1" x14ac:dyDescent="0.3">
      <c r="A44" s="16"/>
      <c r="B44" s="37"/>
      <c r="C44" s="37"/>
      <c r="D44" s="37"/>
      <c r="E44" s="37"/>
      <c r="F44" s="37"/>
      <c r="G44" s="37"/>
      <c r="H44" s="2"/>
    </row>
    <row r="45" spans="1:8" ht="17.25" x14ac:dyDescent="0.3">
      <c r="A45" s="16"/>
      <c r="B45" s="48"/>
      <c r="C45" s="48"/>
      <c r="D45" s="48"/>
      <c r="E45" s="48"/>
      <c r="F45" s="48"/>
      <c r="G45" s="48"/>
    </row>
    <row r="46" spans="1:8" ht="17.25" x14ac:dyDescent="0.3">
      <c r="A46" s="16"/>
      <c r="B46" s="48"/>
      <c r="C46" s="48"/>
      <c r="D46" s="48"/>
      <c r="E46" s="48"/>
      <c r="F46" s="48"/>
      <c r="G46" s="48"/>
    </row>
    <row r="47" spans="1:8" ht="17.25" x14ac:dyDescent="0.3">
      <c r="A47" s="16"/>
      <c r="B47" s="48"/>
      <c r="C47" s="48"/>
      <c r="D47" s="48"/>
      <c r="E47" s="48"/>
      <c r="F47" s="48"/>
      <c r="G47" s="48"/>
    </row>
    <row r="48" spans="1:8" ht="17.25" x14ac:dyDescent="0.3">
      <c r="A48" s="16"/>
      <c r="B48" s="48"/>
      <c r="C48" s="48"/>
      <c r="D48" s="48"/>
      <c r="E48" s="48"/>
      <c r="F48" s="48"/>
      <c r="G48" s="48"/>
    </row>
    <row r="49" spans="1:7" ht="21" customHeight="1" x14ac:dyDescent="0.3">
      <c r="A49" s="16"/>
      <c r="B49" s="48"/>
      <c r="C49" s="48"/>
      <c r="D49" s="48"/>
      <c r="E49" s="48"/>
      <c r="F49" s="48"/>
      <c r="G49" s="48"/>
    </row>
    <row r="50" spans="1:7" ht="17.25" x14ac:dyDescent="0.3">
      <c r="A50" s="9"/>
      <c r="B50" s="48"/>
      <c r="C50" s="48"/>
      <c r="D50" s="48"/>
      <c r="E50" s="48"/>
      <c r="F50" s="48"/>
      <c r="G50" s="48"/>
    </row>
    <row r="51" spans="1:7" ht="17.25" x14ac:dyDescent="0.3">
      <c r="A51" s="9"/>
      <c r="B51" s="16"/>
      <c r="C51" s="16"/>
      <c r="D51" s="16"/>
      <c r="E51" s="16"/>
      <c r="F51" s="9"/>
      <c r="G51" s="18"/>
    </row>
    <row r="52" spans="1:7" ht="17.25" x14ac:dyDescent="0.3">
      <c r="A52" s="9"/>
      <c r="B52" s="9"/>
      <c r="C52" s="9"/>
      <c r="D52" s="9"/>
      <c r="E52" s="9"/>
      <c r="F52" s="16"/>
      <c r="G52" s="20"/>
    </row>
    <row r="53" spans="1:7" ht="17.25" x14ac:dyDescent="0.3">
      <c r="A53" s="9"/>
      <c r="B53" s="16"/>
      <c r="C53" s="16"/>
      <c r="D53" s="9"/>
      <c r="E53" s="9"/>
      <c r="F53" s="16"/>
      <c r="G53" s="16"/>
    </row>
    <row r="54" spans="1:7" ht="15" x14ac:dyDescent="0.2">
      <c r="A54" s="1"/>
      <c r="B54" s="1"/>
      <c r="C54" s="1"/>
      <c r="D54" s="1"/>
      <c r="E54" s="1"/>
      <c r="F54" s="1"/>
      <c r="G54" s="1"/>
    </row>
    <row r="55" spans="1:7" ht="15" x14ac:dyDescent="0.2">
      <c r="A55" s="1"/>
      <c r="B55" s="1"/>
      <c r="C55" s="1"/>
      <c r="D55" s="1"/>
      <c r="E55" s="1"/>
      <c r="F55" s="3"/>
      <c r="G55" s="1"/>
    </row>
    <row r="56" spans="1:7" ht="15" x14ac:dyDescent="0.2">
      <c r="A56" s="6"/>
      <c r="B56" s="6"/>
      <c r="C56" s="6"/>
      <c r="D56" s="6"/>
      <c r="E56" s="6"/>
      <c r="F56" s="6"/>
      <c r="G56" s="6"/>
    </row>
    <row r="57" spans="1:7" ht="15" x14ac:dyDescent="0.2">
      <c r="A57" s="6"/>
      <c r="B57" s="6"/>
      <c r="C57" s="6"/>
      <c r="D57" s="6"/>
      <c r="E57" s="6"/>
      <c r="F57" s="6"/>
      <c r="G57" s="6"/>
    </row>
  </sheetData>
  <mergeCells count="9">
    <mergeCell ref="D2:G7"/>
    <mergeCell ref="B17:F17"/>
    <mergeCell ref="A26:A27"/>
    <mergeCell ref="B26:B27"/>
    <mergeCell ref="D26:D27"/>
    <mergeCell ref="B15:F15"/>
    <mergeCell ref="B19:G19"/>
    <mergeCell ref="B23:F23"/>
    <mergeCell ref="E26:E27"/>
  </mergeCells>
  <printOptions horizontalCentered="1"/>
  <pageMargins left="0" right="0" top="0" bottom="0" header="0.31496062992125984" footer="0.51181102362204722"/>
  <pageSetup paperSize="9" scale="81" orientation="portrait" verticalDpi="0" r:id="rId1"/>
  <headerFooter alignWithMargins="0"/>
  <rowBreaks count="2" manualBreakCount="2">
    <brk id="53" max="4" man="1"/>
    <brk id="5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opLeftCell="A13" workbookViewId="0">
      <selection activeCell="E38" sqref="E38"/>
    </sheetView>
  </sheetViews>
  <sheetFormatPr defaultRowHeight="12.75" x14ac:dyDescent="0.2"/>
  <cols>
    <col min="1" max="1" width="5.28515625" customWidth="1"/>
    <col min="2" max="2" width="32.42578125" customWidth="1"/>
    <col min="3" max="3" width="16.5703125" customWidth="1"/>
    <col min="4" max="5" width="18.28515625" customWidth="1"/>
    <col min="6" max="7" width="17.7109375" customWidth="1"/>
    <col min="8" max="8" width="34.28515625" bestFit="1" customWidth="1"/>
  </cols>
  <sheetData>
    <row r="2" spans="1:7" ht="12.75" customHeight="1" x14ac:dyDescent="0.2">
      <c r="D2" s="151" t="s">
        <v>68</v>
      </c>
      <c r="E2" s="151"/>
      <c r="F2" s="151"/>
      <c r="G2" s="151"/>
    </row>
    <row r="3" spans="1:7" ht="12.75" customHeight="1" x14ac:dyDescent="0.2">
      <c r="D3" s="151"/>
      <c r="E3" s="151"/>
      <c r="F3" s="151"/>
      <c r="G3" s="151"/>
    </row>
    <row r="4" spans="1:7" ht="12.75" customHeight="1" x14ac:dyDescent="0.2">
      <c r="D4" s="151"/>
      <c r="E4" s="151"/>
      <c r="F4" s="151"/>
      <c r="G4" s="151"/>
    </row>
    <row r="5" spans="1:7" ht="12.75" customHeight="1" x14ac:dyDescent="0.2">
      <c r="D5" s="151"/>
      <c r="E5" s="151"/>
      <c r="F5" s="151"/>
      <c r="G5" s="151"/>
    </row>
    <row r="6" spans="1:7" ht="12.75" customHeight="1" x14ac:dyDescent="0.2">
      <c r="D6" s="151"/>
      <c r="E6" s="151"/>
      <c r="F6" s="151"/>
      <c r="G6" s="151"/>
    </row>
    <row r="7" spans="1:7" ht="12.75" customHeight="1" x14ac:dyDescent="0.2">
      <c r="D7" s="151"/>
      <c r="E7" s="151"/>
      <c r="F7" s="151"/>
      <c r="G7" s="151"/>
    </row>
    <row r="8" spans="1:7" ht="12.75" customHeight="1" x14ac:dyDescent="0.2">
      <c r="D8" s="151"/>
      <c r="E8" s="151"/>
      <c r="F8" s="151"/>
      <c r="G8" s="151"/>
    </row>
    <row r="9" spans="1:7" ht="11.25" customHeight="1" x14ac:dyDescent="0.3">
      <c r="D9" s="43"/>
      <c r="E9" s="43"/>
      <c r="F9" s="43"/>
      <c r="G9" s="43"/>
    </row>
    <row r="10" spans="1:7" ht="12.75" customHeight="1" x14ac:dyDescent="0.3">
      <c r="D10" s="43"/>
      <c r="E10" s="43"/>
      <c r="F10" s="43"/>
      <c r="G10" s="43"/>
    </row>
    <row r="11" spans="1:7" ht="17.25" x14ac:dyDescent="0.3">
      <c r="A11" s="9"/>
      <c r="B11" s="8"/>
      <c r="C11" s="8"/>
      <c r="D11" s="44"/>
      <c r="E11" s="44"/>
      <c r="F11" s="44"/>
      <c r="G11" s="44"/>
    </row>
    <row r="12" spans="1:7" ht="17.25" x14ac:dyDescent="0.3">
      <c r="A12" s="9"/>
      <c r="B12" s="8"/>
      <c r="C12" s="8"/>
      <c r="D12" s="44"/>
      <c r="E12" s="44"/>
      <c r="F12" s="44"/>
      <c r="G12" s="44"/>
    </row>
    <row r="13" spans="1:7" ht="17.25" x14ac:dyDescent="0.3">
      <c r="A13" s="9"/>
      <c r="B13" s="8"/>
      <c r="C13" s="8"/>
      <c r="D13" s="44"/>
      <c r="E13" s="44"/>
      <c r="F13" s="44"/>
      <c r="G13" s="44"/>
    </row>
    <row r="14" spans="1:7" ht="18" customHeight="1" x14ac:dyDescent="0.3">
      <c r="A14" s="8"/>
      <c r="B14" s="152" t="s">
        <v>2</v>
      </c>
      <c r="C14" s="152"/>
      <c r="D14" s="152"/>
      <c r="E14" s="152"/>
      <c r="F14" s="152"/>
      <c r="G14" s="8"/>
    </row>
    <row r="15" spans="1:7" ht="17.25" x14ac:dyDescent="0.3">
      <c r="A15" s="40"/>
      <c r="B15" s="8"/>
      <c r="C15" s="8"/>
      <c r="D15" s="8"/>
      <c r="E15" s="8"/>
      <c r="F15" s="8"/>
      <c r="G15" s="8"/>
    </row>
    <row r="16" spans="1:7" ht="17.25" x14ac:dyDescent="0.3">
      <c r="A16" s="8"/>
      <c r="B16" s="165" t="s">
        <v>24</v>
      </c>
      <c r="C16" s="165"/>
      <c r="D16" s="165"/>
      <c r="E16" s="165"/>
      <c r="F16" s="165"/>
      <c r="G16" s="23"/>
    </row>
    <row r="17" spans="1:7" ht="17.25" x14ac:dyDescent="0.3">
      <c r="A17" s="40"/>
      <c r="B17" s="8"/>
      <c r="C17" s="8"/>
      <c r="D17" s="8"/>
      <c r="E17" s="8"/>
      <c r="F17" s="8"/>
      <c r="G17" s="8"/>
    </row>
    <row r="18" spans="1:7" ht="17.25" x14ac:dyDescent="0.3">
      <c r="A18" s="40"/>
      <c r="B18" s="159" t="s">
        <v>28</v>
      </c>
      <c r="C18" s="159"/>
      <c r="D18" s="159"/>
      <c r="E18" s="159"/>
      <c r="F18" s="159"/>
      <c r="G18" s="159"/>
    </row>
    <row r="19" spans="1:7" ht="19.5" x14ac:dyDescent="0.3">
      <c r="A19" s="8"/>
      <c r="B19" s="8"/>
      <c r="C19" s="8"/>
      <c r="D19" s="19"/>
      <c r="E19" s="19"/>
      <c r="F19" s="19"/>
      <c r="G19" s="8"/>
    </row>
    <row r="20" spans="1:7" ht="17.25" x14ac:dyDescent="0.3">
      <c r="A20" s="40"/>
      <c r="B20" s="8"/>
      <c r="C20" s="8"/>
      <c r="D20" s="8"/>
      <c r="E20" s="8"/>
      <c r="F20" s="8"/>
      <c r="G20" s="8"/>
    </row>
    <row r="21" spans="1:7" ht="14.25" x14ac:dyDescent="0.25">
      <c r="A21" s="11"/>
      <c r="B21" s="8"/>
      <c r="C21" s="8"/>
      <c r="D21" s="8"/>
      <c r="E21" s="8"/>
      <c r="F21" s="8"/>
      <c r="G21" s="8"/>
    </row>
    <row r="22" spans="1:7" ht="16.5" x14ac:dyDescent="0.3">
      <c r="A22" s="8"/>
      <c r="B22" s="158" t="s">
        <v>51</v>
      </c>
      <c r="C22" s="158"/>
      <c r="D22" s="158"/>
      <c r="E22" s="158"/>
      <c r="F22" s="158"/>
      <c r="G22" s="8"/>
    </row>
    <row r="23" spans="1:7" s="5" customFormat="1" ht="22.5" customHeight="1" x14ac:dyDescent="0.25">
      <c r="A23" s="12"/>
      <c r="B23" s="8"/>
      <c r="C23" s="8"/>
      <c r="D23" s="8"/>
      <c r="E23" s="8"/>
      <c r="F23" s="8"/>
      <c r="G23" s="8"/>
    </row>
    <row r="24" spans="1:7" s="5" customFormat="1" ht="21.75" customHeight="1" thickBot="1" x14ac:dyDescent="0.35">
      <c r="A24" s="40"/>
      <c r="B24" s="8"/>
      <c r="C24" s="8"/>
      <c r="D24" s="8"/>
      <c r="E24" s="8"/>
      <c r="F24" s="8"/>
      <c r="G24" s="8"/>
    </row>
    <row r="25" spans="1:7" s="5" customFormat="1" ht="33" customHeight="1" x14ac:dyDescent="0.2">
      <c r="A25" s="154" t="s">
        <v>3</v>
      </c>
      <c r="B25" s="154" t="s">
        <v>4</v>
      </c>
      <c r="C25" s="47" t="s">
        <v>37</v>
      </c>
      <c r="D25" s="156" t="s">
        <v>35</v>
      </c>
      <c r="E25" s="154" t="s">
        <v>80</v>
      </c>
      <c r="F25" s="14" t="s">
        <v>60</v>
      </c>
      <c r="G25" s="46" t="s">
        <v>5</v>
      </c>
    </row>
    <row r="26" spans="1:7" s="5" customFormat="1" ht="17.25" thickBot="1" x14ac:dyDescent="0.25">
      <c r="A26" s="155"/>
      <c r="B26" s="155"/>
      <c r="C26" s="15" t="s">
        <v>36</v>
      </c>
      <c r="D26" s="157"/>
      <c r="E26" s="155"/>
      <c r="F26" s="15" t="s">
        <v>36</v>
      </c>
      <c r="G26" s="15" t="s">
        <v>36</v>
      </c>
    </row>
    <row r="27" spans="1:7" s="5" customFormat="1" ht="24" customHeight="1" x14ac:dyDescent="0.2">
      <c r="A27" s="63">
        <v>1</v>
      </c>
      <c r="B27" s="64" t="s">
        <v>6</v>
      </c>
      <c r="C27" s="34">
        <v>198985</v>
      </c>
      <c r="D27" s="35">
        <v>1</v>
      </c>
      <c r="E27" s="34">
        <v>18089</v>
      </c>
      <c r="F27" s="34">
        <f>SUM(C27+E27)*D27</f>
        <v>217074</v>
      </c>
      <c r="G27" s="52">
        <f>SUM(C27*D27*2)+(F27*10)</f>
        <v>2568710</v>
      </c>
    </row>
    <row r="28" spans="1:7" s="5" customFormat="1" ht="24" customHeight="1" x14ac:dyDescent="0.2">
      <c r="A28" s="65">
        <v>2</v>
      </c>
      <c r="B28" s="66" t="s">
        <v>7</v>
      </c>
      <c r="C28" s="59">
        <v>157300</v>
      </c>
      <c r="D28" s="36">
        <v>1</v>
      </c>
      <c r="E28" s="34">
        <v>14300</v>
      </c>
      <c r="F28" s="34">
        <f t="shared" ref="F28:F37" si="0">SUM(C28+E28)*D28</f>
        <v>171600</v>
      </c>
      <c r="G28" s="52">
        <f t="shared" ref="G28:G37" si="1">SUM(C28*D28*2)+(F28*10)</f>
        <v>2030600</v>
      </c>
    </row>
    <row r="29" spans="1:7" s="5" customFormat="1" ht="24" customHeight="1" x14ac:dyDescent="0.2">
      <c r="A29" s="63">
        <v>3</v>
      </c>
      <c r="B29" s="66" t="s">
        <v>0</v>
      </c>
      <c r="C29" s="59">
        <v>149435</v>
      </c>
      <c r="D29" s="36">
        <v>1</v>
      </c>
      <c r="E29" s="34">
        <v>13585</v>
      </c>
      <c r="F29" s="34">
        <f t="shared" si="0"/>
        <v>163020</v>
      </c>
      <c r="G29" s="52">
        <f t="shared" si="1"/>
        <v>1929070</v>
      </c>
    </row>
    <row r="30" spans="1:7" s="5" customFormat="1" ht="24" customHeight="1" x14ac:dyDescent="0.2">
      <c r="A30" s="65">
        <v>4</v>
      </c>
      <c r="B30" s="66" t="s">
        <v>8</v>
      </c>
      <c r="C30" s="59">
        <v>152295</v>
      </c>
      <c r="D30" s="36">
        <v>11</v>
      </c>
      <c r="E30" s="34">
        <v>13845</v>
      </c>
      <c r="F30" s="34">
        <f t="shared" si="0"/>
        <v>1827540</v>
      </c>
      <c r="G30" s="52">
        <f t="shared" si="1"/>
        <v>21625890</v>
      </c>
    </row>
    <row r="31" spans="1:7" s="5" customFormat="1" ht="24" customHeight="1" x14ac:dyDescent="0.2">
      <c r="A31" s="63">
        <v>5</v>
      </c>
      <c r="B31" s="66" t="s">
        <v>1</v>
      </c>
      <c r="C31" s="59">
        <v>149435</v>
      </c>
      <c r="D31" s="36">
        <v>1</v>
      </c>
      <c r="E31" s="34">
        <v>13585</v>
      </c>
      <c r="F31" s="34">
        <f t="shared" si="0"/>
        <v>163020</v>
      </c>
      <c r="G31" s="52">
        <f t="shared" si="1"/>
        <v>1929070</v>
      </c>
    </row>
    <row r="32" spans="1:7" s="5" customFormat="1" ht="24" customHeight="1" x14ac:dyDescent="0.2">
      <c r="A32" s="65">
        <v>6</v>
      </c>
      <c r="B32" s="66" t="s">
        <v>23</v>
      </c>
      <c r="C32" s="59">
        <v>148720</v>
      </c>
      <c r="D32" s="36">
        <v>1</v>
      </c>
      <c r="E32" s="34">
        <v>13520</v>
      </c>
      <c r="F32" s="34">
        <f t="shared" si="0"/>
        <v>162240</v>
      </c>
      <c r="G32" s="52">
        <f t="shared" si="1"/>
        <v>1919840</v>
      </c>
    </row>
    <row r="33" spans="1:8" s="5" customFormat="1" ht="24" customHeight="1" x14ac:dyDescent="0.2">
      <c r="A33" s="63">
        <v>7</v>
      </c>
      <c r="B33" s="66" t="s">
        <v>19</v>
      </c>
      <c r="C33" s="59">
        <v>149435</v>
      </c>
      <c r="D33" s="36">
        <v>1</v>
      </c>
      <c r="E33" s="34">
        <v>13585</v>
      </c>
      <c r="F33" s="34">
        <f t="shared" si="0"/>
        <v>163020</v>
      </c>
      <c r="G33" s="52">
        <f t="shared" si="1"/>
        <v>1929070</v>
      </c>
    </row>
    <row r="34" spans="1:8" s="5" customFormat="1" ht="24" customHeight="1" x14ac:dyDescent="0.2">
      <c r="A34" s="65">
        <v>8</v>
      </c>
      <c r="B34" s="66" t="s">
        <v>20</v>
      </c>
      <c r="C34" s="59">
        <v>149435</v>
      </c>
      <c r="D34" s="36">
        <v>1</v>
      </c>
      <c r="E34" s="34">
        <v>13585</v>
      </c>
      <c r="F34" s="34">
        <f t="shared" si="0"/>
        <v>163020</v>
      </c>
      <c r="G34" s="52">
        <f t="shared" si="1"/>
        <v>1929070</v>
      </c>
    </row>
    <row r="35" spans="1:8" s="5" customFormat="1" ht="24" customHeight="1" x14ac:dyDescent="0.2">
      <c r="A35" s="63">
        <v>9</v>
      </c>
      <c r="B35" s="66" t="s">
        <v>13</v>
      </c>
      <c r="C35" s="59">
        <v>148720</v>
      </c>
      <c r="D35" s="36">
        <v>1</v>
      </c>
      <c r="E35" s="34">
        <v>13520</v>
      </c>
      <c r="F35" s="34">
        <f t="shared" si="0"/>
        <v>162240</v>
      </c>
      <c r="G35" s="52">
        <f t="shared" si="1"/>
        <v>1919840</v>
      </c>
    </row>
    <row r="36" spans="1:8" s="6" customFormat="1" ht="24" customHeight="1" x14ac:dyDescent="0.2">
      <c r="A36" s="65">
        <v>10</v>
      </c>
      <c r="B36" s="66" t="s">
        <v>9</v>
      </c>
      <c r="C36" s="59">
        <v>148720</v>
      </c>
      <c r="D36" s="36">
        <v>2</v>
      </c>
      <c r="E36" s="34">
        <v>13520</v>
      </c>
      <c r="F36" s="34">
        <f t="shared" si="0"/>
        <v>324480</v>
      </c>
      <c r="G36" s="52">
        <f t="shared" si="1"/>
        <v>3839680</v>
      </c>
      <c r="H36" s="140"/>
    </row>
    <row r="37" spans="1:8" s="6" customFormat="1" ht="24" customHeight="1" x14ac:dyDescent="0.2">
      <c r="A37" s="63">
        <v>11</v>
      </c>
      <c r="B37" s="66" t="s">
        <v>39</v>
      </c>
      <c r="C37" s="59">
        <v>148720</v>
      </c>
      <c r="D37" s="36">
        <v>0.5</v>
      </c>
      <c r="E37" s="34">
        <v>13520</v>
      </c>
      <c r="F37" s="34">
        <f t="shared" si="0"/>
        <v>81120</v>
      </c>
      <c r="G37" s="52">
        <f t="shared" si="1"/>
        <v>959920</v>
      </c>
      <c r="H37" s="140"/>
    </row>
    <row r="38" spans="1:8" s="6" customFormat="1" ht="24" customHeight="1" x14ac:dyDescent="0.2">
      <c r="A38" s="70"/>
      <c r="B38" s="71" t="s">
        <v>10</v>
      </c>
      <c r="C38" s="102"/>
      <c r="D38" s="32">
        <f>SUM(D27:D37)</f>
        <v>21.5</v>
      </c>
      <c r="E38" s="53"/>
      <c r="F38" s="53">
        <f>SUM(F27:F37)</f>
        <v>3598374</v>
      </c>
      <c r="G38" s="53">
        <f>SUM(G27:G37)</f>
        <v>42580760</v>
      </c>
      <c r="H38" s="141"/>
    </row>
    <row r="39" spans="1:8" ht="24" customHeight="1" thickBot="1" x14ac:dyDescent="0.25">
      <c r="A39" s="72"/>
      <c r="B39" s="61" t="s">
        <v>11</v>
      </c>
      <c r="C39" s="103"/>
      <c r="D39" s="61"/>
      <c r="E39" s="61"/>
      <c r="F39" s="54">
        <v>33000</v>
      </c>
      <c r="G39" s="143">
        <f t="shared" ref="G39" si="2">SUM(F39*12)</f>
        <v>396000</v>
      </c>
      <c r="H39" s="142"/>
    </row>
    <row r="40" spans="1:8" ht="24" customHeight="1" thickBot="1" x14ac:dyDescent="0.25">
      <c r="A40" s="73"/>
      <c r="B40" s="74" t="s">
        <v>12</v>
      </c>
      <c r="C40" s="104"/>
      <c r="D40" s="33">
        <f>SUM(D38)</f>
        <v>21.5</v>
      </c>
      <c r="E40" s="107">
        <f>SUM(E38:E39)</f>
        <v>0</v>
      </c>
      <c r="F40" s="57">
        <f>SUM(F38:F39)</f>
        <v>3631374</v>
      </c>
      <c r="G40" s="144">
        <f>SUM(G38:G39)</f>
        <v>42976760</v>
      </c>
      <c r="H40" s="142"/>
    </row>
    <row r="41" spans="1:8" ht="35.25" customHeight="1" x14ac:dyDescent="0.3">
      <c r="A41" s="16"/>
      <c r="B41" s="37"/>
      <c r="C41" s="37"/>
      <c r="D41" s="37"/>
      <c r="E41" s="37"/>
      <c r="F41" s="37"/>
      <c r="G41" s="37"/>
    </row>
    <row r="42" spans="1:8" ht="22.5" customHeight="1" x14ac:dyDescent="0.3">
      <c r="A42" s="16"/>
      <c r="B42" s="17"/>
      <c r="C42" s="17"/>
      <c r="D42" s="17"/>
      <c r="E42" s="17"/>
      <c r="F42" s="17"/>
      <c r="G42" s="17"/>
      <c r="H42" s="2"/>
    </row>
    <row r="43" spans="1:8" ht="17.25" x14ac:dyDescent="0.3">
      <c r="A43" s="16"/>
      <c r="B43" s="9"/>
      <c r="C43" s="9"/>
      <c r="D43" s="16"/>
      <c r="E43" s="16"/>
      <c r="F43" s="9"/>
      <c r="G43" s="9"/>
    </row>
    <row r="44" spans="1:8" ht="30" customHeight="1" x14ac:dyDescent="0.3">
      <c r="A44" s="16"/>
      <c r="B44" s="37"/>
      <c r="C44" s="37"/>
      <c r="D44" s="37"/>
      <c r="E44" s="37"/>
      <c r="F44" s="37"/>
      <c r="G44" s="37"/>
    </row>
    <row r="45" spans="1:8" ht="17.25" x14ac:dyDescent="0.3">
      <c r="A45" s="16"/>
      <c r="B45" s="48"/>
      <c r="C45" s="48"/>
      <c r="D45" s="48"/>
      <c r="E45" s="48"/>
      <c r="F45" s="48"/>
      <c r="G45" s="48"/>
    </row>
    <row r="46" spans="1:8" ht="17.25" x14ac:dyDescent="0.3">
      <c r="A46" s="16"/>
      <c r="B46" s="48"/>
      <c r="C46" s="48"/>
      <c r="D46" s="48"/>
      <c r="E46" s="48"/>
      <c r="F46" s="48"/>
      <c r="G46" s="48"/>
    </row>
    <row r="47" spans="1:8" ht="21" customHeight="1" x14ac:dyDescent="0.3">
      <c r="A47" s="16"/>
      <c r="B47" s="48"/>
      <c r="C47" s="48"/>
      <c r="D47" s="48"/>
      <c r="E47" s="48"/>
      <c r="F47" s="48"/>
      <c r="G47" s="48"/>
    </row>
    <row r="48" spans="1:8" ht="17.25" x14ac:dyDescent="0.3">
      <c r="A48" s="9"/>
      <c r="B48" s="48"/>
      <c r="C48" s="48"/>
      <c r="D48" s="48"/>
      <c r="E48" s="48"/>
      <c r="F48" s="48"/>
      <c r="G48" s="48"/>
    </row>
    <row r="49" spans="1:7" ht="17.25" x14ac:dyDescent="0.3">
      <c r="A49" s="9"/>
      <c r="B49" s="48"/>
      <c r="C49" s="48"/>
      <c r="D49" s="48"/>
      <c r="E49" s="48"/>
      <c r="F49" s="48"/>
      <c r="G49" s="48"/>
    </row>
    <row r="50" spans="1:7" ht="17.25" x14ac:dyDescent="0.3">
      <c r="A50" s="9"/>
      <c r="B50" s="48"/>
      <c r="C50" s="48"/>
      <c r="D50" s="48"/>
      <c r="E50" s="48"/>
      <c r="F50" s="48"/>
      <c r="G50" s="48"/>
    </row>
    <row r="51" spans="1:7" ht="17.25" x14ac:dyDescent="0.3">
      <c r="A51" s="9"/>
      <c r="B51" s="16"/>
      <c r="C51" s="16"/>
      <c r="D51" s="9"/>
      <c r="E51" s="9"/>
      <c r="F51" s="16"/>
      <c r="G51" s="16"/>
    </row>
    <row r="52" spans="1:7" ht="15" x14ac:dyDescent="0.2">
      <c r="A52" s="1"/>
      <c r="B52" s="1"/>
      <c r="C52" s="1"/>
      <c r="D52" s="1"/>
      <c r="E52" s="1"/>
      <c r="F52" s="1"/>
      <c r="G52" s="1"/>
    </row>
    <row r="53" spans="1:7" ht="15" x14ac:dyDescent="0.2">
      <c r="A53" s="1"/>
      <c r="B53" s="1"/>
      <c r="C53" s="1"/>
      <c r="D53" s="1"/>
      <c r="E53" s="1"/>
      <c r="F53" s="3"/>
      <c r="G53" s="1"/>
    </row>
    <row r="54" spans="1:7" ht="15" x14ac:dyDescent="0.2">
      <c r="A54" s="6"/>
      <c r="B54" s="6"/>
      <c r="C54" s="6"/>
      <c r="D54" s="6"/>
      <c r="E54" s="6"/>
      <c r="F54" s="6"/>
      <c r="G54" s="6"/>
    </row>
    <row r="55" spans="1:7" ht="15" x14ac:dyDescent="0.2">
      <c r="A55" s="6"/>
      <c r="B55" s="6"/>
      <c r="C55" s="6"/>
      <c r="D55" s="6"/>
      <c r="E55" s="6"/>
      <c r="F55" s="6"/>
      <c r="G55" s="6"/>
    </row>
  </sheetData>
  <mergeCells count="9">
    <mergeCell ref="D2:G8"/>
    <mergeCell ref="B16:F16"/>
    <mergeCell ref="A25:A26"/>
    <mergeCell ref="B25:B26"/>
    <mergeCell ref="D25:D26"/>
    <mergeCell ref="B14:F14"/>
    <mergeCell ref="B18:G18"/>
    <mergeCell ref="B22:F22"/>
    <mergeCell ref="E25:E26"/>
  </mergeCells>
  <printOptions horizontalCentered="1"/>
  <pageMargins left="0" right="0" top="0" bottom="0" header="0.31496062992125984" footer="0.51181102362204722"/>
  <pageSetup paperSize="9" scale="81" orientation="portrait" verticalDpi="0" r:id="rId1"/>
  <headerFooter alignWithMargins="0"/>
  <rowBreaks count="2" manualBreakCount="2">
    <brk id="51" max="4" man="1"/>
    <brk id="53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topLeftCell="A13" zoomScaleNormal="100" workbookViewId="0">
      <selection activeCell="E36" sqref="E36"/>
    </sheetView>
  </sheetViews>
  <sheetFormatPr defaultRowHeight="12.75" x14ac:dyDescent="0.2"/>
  <cols>
    <col min="1" max="1" width="5.28515625" customWidth="1"/>
    <col min="2" max="2" width="32.42578125" customWidth="1"/>
    <col min="3" max="3" width="16.5703125" customWidth="1"/>
    <col min="4" max="5" width="18.28515625" customWidth="1"/>
    <col min="6" max="7" width="17.7109375" customWidth="1"/>
    <col min="8" max="8" width="34.28515625" bestFit="1" customWidth="1"/>
  </cols>
  <sheetData>
    <row r="2" spans="1:7" ht="12.75" customHeight="1" x14ac:dyDescent="0.2">
      <c r="D2" s="151" t="s">
        <v>69</v>
      </c>
      <c r="E2" s="151"/>
      <c r="F2" s="151"/>
      <c r="G2" s="151"/>
    </row>
    <row r="3" spans="1:7" ht="12.75" customHeight="1" x14ac:dyDescent="0.2">
      <c r="D3" s="151"/>
      <c r="E3" s="151"/>
      <c r="F3" s="151"/>
      <c r="G3" s="151"/>
    </row>
    <row r="4" spans="1:7" ht="12.75" customHeight="1" x14ac:dyDescent="0.2">
      <c r="D4" s="151"/>
      <c r="E4" s="151"/>
      <c r="F4" s="151"/>
      <c r="G4" s="151"/>
    </row>
    <row r="5" spans="1:7" ht="12.75" customHeight="1" x14ac:dyDescent="0.2">
      <c r="D5" s="151"/>
      <c r="E5" s="151"/>
      <c r="F5" s="151"/>
      <c r="G5" s="151"/>
    </row>
    <row r="6" spans="1:7" ht="12.75" customHeight="1" x14ac:dyDescent="0.2">
      <c r="D6" s="151"/>
      <c r="E6" s="151"/>
      <c r="F6" s="151"/>
      <c r="G6" s="151"/>
    </row>
    <row r="7" spans="1:7" ht="12.75" customHeight="1" x14ac:dyDescent="0.2">
      <c r="D7" s="151"/>
      <c r="E7" s="151"/>
      <c r="F7" s="151"/>
      <c r="G7" s="151"/>
    </row>
    <row r="8" spans="1:7" ht="12.75" customHeight="1" x14ac:dyDescent="0.2">
      <c r="D8" s="151"/>
      <c r="E8" s="151"/>
      <c r="F8" s="151"/>
      <c r="G8" s="151"/>
    </row>
    <row r="9" spans="1:7" ht="12.75" customHeight="1" x14ac:dyDescent="0.3">
      <c r="D9" s="43"/>
      <c r="E9" s="43"/>
      <c r="F9" s="43"/>
      <c r="G9" s="43"/>
    </row>
    <row r="10" spans="1:7" ht="12.75" customHeight="1" x14ac:dyDescent="0.3">
      <c r="D10" s="43"/>
      <c r="E10" s="43"/>
      <c r="F10" s="43"/>
      <c r="G10" s="43"/>
    </row>
    <row r="11" spans="1:7" ht="16.5" customHeight="1" x14ac:dyDescent="0.3">
      <c r="D11" s="43"/>
      <c r="E11" s="43"/>
      <c r="F11" s="43"/>
      <c r="G11" s="43"/>
    </row>
    <row r="12" spans="1:7" ht="16.5" x14ac:dyDescent="0.2">
      <c r="D12" s="44"/>
      <c r="E12" s="44"/>
      <c r="F12" s="44"/>
      <c r="G12" s="44"/>
    </row>
    <row r="13" spans="1:7" ht="17.25" x14ac:dyDescent="0.3">
      <c r="A13" s="9"/>
      <c r="B13" s="8"/>
      <c r="C13" s="8"/>
      <c r="D13" s="8"/>
      <c r="E13" s="8"/>
      <c r="F13" s="8"/>
      <c r="G13" s="8"/>
    </row>
    <row r="14" spans="1:7" ht="17.25" x14ac:dyDescent="0.3">
      <c r="A14" s="8"/>
      <c r="B14" s="152" t="s">
        <v>2</v>
      </c>
      <c r="C14" s="152"/>
      <c r="D14" s="152"/>
      <c r="E14" s="152"/>
      <c r="F14" s="152"/>
      <c r="G14" s="8"/>
    </row>
    <row r="15" spans="1:7" s="5" customFormat="1" ht="32.25" customHeight="1" x14ac:dyDescent="0.3">
      <c r="A15" s="40"/>
      <c r="B15" s="8"/>
      <c r="C15" s="8"/>
      <c r="D15" s="8"/>
      <c r="E15" s="8"/>
      <c r="F15" s="8"/>
      <c r="G15" s="8"/>
    </row>
    <row r="16" spans="1:7" s="5" customFormat="1" ht="21.75" customHeight="1" x14ac:dyDescent="0.3">
      <c r="A16" s="8"/>
      <c r="B16" s="165" t="s">
        <v>24</v>
      </c>
      <c r="C16" s="165"/>
      <c r="D16" s="165"/>
      <c r="E16" s="165"/>
      <c r="F16" s="165"/>
      <c r="G16" s="8"/>
    </row>
    <row r="17" spans="1:7" s="5" customFormat="1" ht="24.75" customHeight="1" x14ac:dyDescent="0.3">
      <c r="A17" s="40"/>
      <c r="B17" s="8"/>
      <c r="C17" s="8"/>
      <c r="D17" s="8"/>
      <c r="E17" s="8"/>
      <c r="F17" s="8"/>
      <c r="G17" s="8"/>
    </row>
    <row r="18" spans="1:7" s="5" customFormat="1" ht="36.75" customHeight="1" x14ac:dyDescent="0.3">
      <c r="A18" s="40"/>
      <c r="B18" s="166" t="s">
        <v>58</v>
      </c>
      <c r="C18" s="166"/>
      <c r="D18" s="166"/>
      <c r="E18" s="166"/>
      <c r="F18" s="166"/>
      <c r="G18" s="166"/>
    </row>
    <row r="19" spans="1:7" s="5" customFormat="1" ht="19.5" x14ac:dyDescent="0.3">
      <c r="A19" s="8"/>
      <c r="B19" s="8"/>
      <c r="C19" s="8"/>
      <c r="D19" s="19"/>
      <c r="E19" s="19"/>
      <c r="F19" s="19"/>
      <c r="G19" s="8"/>
    </row>
    <row r="20" spans="1:7" s="5" customFormat="1" ht="17.25" x14ac:dyDescent="0.3">
      <c r="A20" s="40"/>
      <c r="B20" s="8"/>
      <c r="C20" s="8"/>
      <c r="D20" s="8"/>
      <c r="E20" s="8"/>
      <c r="F20" s="8"/>
      <c r="G20" s="8"/>
    </row>
    <row r="21" spans="1:7" s="5" customFormat="1" ht="15" x14ac:dyDescent="0.25">
      <c r="A21" s="11"/>
      <c r="B21" s="8"/>
      <c r="C21" s="8"/>
      <c r="D21" s="8"/>
      <c r="E21" s="8"/>
      <c r="F21" s="8"/>
      <c r="G21" s="8"/>
    </row>
    <row r="22" spans="1:7" s="5" customFormat="1" ht="16.5" x14ac:dyDescent="0.3">
      <c r="A22" s="8"/>
      <c r="B22" s="158" t="s">
        <v>51</v>
      </c>
      <c r="C22" s="158"/>
      <c r="D22" s="158"/>
      <c r="E22" s="158"/>
      <c r="F22" s="158"/>
      <c r="G22" s="8"/>
    </row>
    <row r="23" spans="1:7" s="5" customFormat="1" ht="15" x14ac:dyDescent="0.25">
      <c r="A23" s="12"/>
      <c r="B23" s="8"/>
      <c r="C23" s="8"/>
      <c r="D23" s="8"/>
      <c r="E23" s="8"/>
      <c r="F23" s="8"/>
      <c r="G23" s="8"/>
    </row>
    <row r="24" spans="1:7" s="5" customFormat="1" ht="18" thickBot="1" x14ac:dyDescent="0.35">
      <c r="A24" s="40"/>
      <c r="B24" s="8"/>
      <c r="C24" s="8"/>
      <c r="D24" s="8"/>
      <c r="E24" s="8"/>
      <c r="F24" s="8"/>
      <c r="G24" s="8"/>
    </row>
    <row r="25" spans="1:7" s="5" customFormat="1" ht="33" customHeight="1" x14ac:dyDescent="0.2">
      <c r="A25" s="154" t="s">
        <v>3</v>
      </c>
      <c r="B25" s="154" t="s">
        <v>4</v>
      </c>
      <c r="C25" s="47" t="s">
        <v>37</v>
      </c>
      <c r="D25" s="156" t="s">
        <v>35</v>
      </c>
      <c r="E25" s="154" t="s">
        <v>80</v>
      </c>
      <c r="F25" s="14" t="s">
        <v>61</v>
      </c>
      <c r="G25" s="46" t="s">
        <v>5</v>
      </c>
    </row>
    <row r="26" spans="1:7" s="5" customFormat="1" ht="17.25" thickBot="1" x14ac:dyDescent="0.25">
      <c r="A26" s="155"/>
      <c r="B26" s="155"/>
      <c r="C26" s="15" t="s">
        <v>36</v>
      </c>
      <c r="D26" s="157"/>
      <c r="E26" s="155"/>
      <c r="F26" s="15" t="s">
        <v>36</v>
      </c>
      <c r="G26" s="15" t="s">
        <v>36</v>
      </c>
    </row>
    <row r="27" spans="1:7" s="6" customFormat="1" ht="22.5" customHeight="1" x14ac:dyDescent="0.2">
      <c r="A27" s="63">
        <v>1</v>
      </c>
      <c r="B27" s="64" t="s">
        <v>6</v>
      </c>
      <c r="C27" s="34">
        <v>198985</v>
      </c>
      <c r="D27" s="35">
        <v>1</v>
      </c>
      <c r="E27" s="34">
        <v>18089</v>
      </c>
      <c r="F27" s="34">
        <f>SUM(C27+E27)*D27</f>
        <v>217074</v>
      </c>
      <c r="G27" s="52">
        <f>SUM(C27*D27*2)+(F27*10)</f>
        <v>2568710</v>
      </c>
    </row>
    <row r="28" spans="1:7" s="6" customFormat="1" ht="22.5" customHeight="1" x14ac:dyDescent="0.2">
      <c r="A28" s="65">
        <v>2</v>
      </c>
      <c r="B28" s="64" t="s">
        <v>7</v>
      </c>
      <c r="C28" s="59">
        <v>157300</v>
      </c>
      <c r="D28" s="36">
        <v>1</v>
      </c>
      <c r="E28" s="34">
        <v>14300</v>
      </c>
      <c r="F28" s="34">
        <f t="shared" ref="F28:F35" si="0">SUM(C28+E28)*D28</f>
        <v>171600</v>
      </c>
      <c r="G28" s="52">
        <f t="shared" ref="G28:G35" si="1">SUM(C28*D28*2)+(F28*10)</f>
        <v>2030600</v>
      </c>
    </row>
    <row r="29" spans="1:7" s="6" customFormat="1" ht="22.5" customHeight="1" x14ac:dyDescent="0.2">
      <c r="A29" s="63">
        <v>3</v>
      </c>
      <c r="B29" s="66" t="s">
        <v>0</v>
      </c>
      <c r="C29" s="59">
        <v>149435</v>
      </c>
      <c r="D29" s="36">
        <v>1</v>
      </c>
      <c r="E29" s="34">
        <v>13585</v>
      </c>
      <c r="F29" s="34">
        <f t="shared" si="0"/>
        <v>163020</v>
      </c>
      <c r="G29" s="52">
        <f t="shared" si="1"/>
        <v>1929070</v>
      </c>
    </row>
    <row r="30" spans="1:7" ht="22.5" customHeight="1" x14ac:dyDescent="0.2">
      <c r="A30" s="65">
        <v>4</v>
      </c>
      <c r="B30" s="66" t="s">
        <v>8</v>
      </c>
      <c r="C30" s="59">
        <v>152295</v>
      </c>
      <c r="D30" s="67">
        <v>12</v>
      </c>
      <c r="E30" s="34">
        <v>13845</v>
      </c>
      <c r="F30" s="34">
        <f t="shared" si="0"/>
        <v>1993680</v>
      </c>
      <c r="G30" s="52">
        <f t="shared" si="1"/>
        <v>23591880</v>
      </c>
    </row>
    <row r="31" spans="1:7" ht="22.5" customHeight="1" x14ac:dyDescent="0.2">
      <c r="A31" s="63">
        <v>5</v>
      </c>
      <c r="B31" s="66" t="s">
        <v>1</v>
      </c>
      <c r="C31" s="59">
        <v>149435</v>
      </c>
      <c r="D31" s="36">
        <v>1</v>
      </c>
      <c r="E31" s="34">
        <v>13585</v>
      </c>
      <c r="F31" s="34">
        <f t="shared" si="0"/>
        <v>163020</v>
      </c>
      <c r="G31" s="52">
        <f t="shared" si="1"/>
        <v>1929070</v>
      </c>
    </row>
    <row r="32" spans="1:7" ht="22.5" customHeight="1" x14ac:dyDescent="0.2">
      <c r="A32" s="65">
        <v>6</v>
      </c>
      <c r="B32" s="66" t="s">
        <v>9</v>
      </c>
      <c r="C32" s="59">
        <v>148720</v>
      </c>
      <c r="D32" s="36">
        <v>2</v>
      </c>
      <c r="E32" s="34">
        <v>13520</v>
      </c>
      <c r="F32" s="34">
        <f t="shared" si="0"/>
        <v>324480</v>
      </c>
      <c r="G32" s="52">
        <f t="shared" si="1"/>
        <v>3839680</v>
      </c>
    </row>
    <row r="33" spans="1:8" ht="22.5" customHeight="1" x14ac:dyDescent="0.2">
      <c r="A33" s="63">
        <v>7</v>
      </c>
      <c r="B33" s="66" t="s">
        <v>13</v>
      </c>
      <c r="C33" s="59">
        <v>148720</v>
      </c>
      <c r="D33" s="36">
        <v>2</v>
      </c>
      <c r="E33" s="34">
        <v>13520</v>
      </c>
      <c r="F33" s="34">
        <f t="shared" si="0"/>
        <v>324480</v>
      </c>
      <c r="G33" s="52">
        <f t="shared" si="1"/>
        <v>3839680</v>
      </c>
      <c r="H33" s="2"/>
    </row>
    <row r="34" spans="1:8" ht="22.5" customHeight="1" x14ac:dyDescent="0.2">
      <c r="A34" s="65">
        <v>8</v>
      </c>
      <c r="B34" s="66" t="s">
        <v>23</v>
      </c>
      <c r="C34" s="59">
        <v>148720</v>
      </c>
      <c r="D34" s="36">
        <v>1</v>
      </c>
      <c r="E34" s="34">
        <v>13520</v>
      </c>
      <c r="F34" s="34">
        <f t="shared" si="0"/>
        <v>162240</v>
      </c>
      <c r="G34" s="52">
        <f t="shared" si="1"/>
        <v>1919840</v>
      </c>
    </row>
    <row r="35" spans="1:8" ht="22.5" customHeight="1" x14ac:dyDescent="0.2">
      <c r="A35" s="63">
        <v>9</v>
      </c>
      <c r="B35" s="66" t="s">
        <v>39</v>
      </c>
      <c r="C35" s="59">
        <v>148720</v>
      </c>
      <c r="D35" s="36">
        <v>0.5</v>
      </c>
      <c r="E35" s="34">
        <v>13520</v>
      </c>
      <c r="F35" s="34">
        <f t="shared" si="0"/>
        <v>81120</v>
      </c>
      <c r="G35" s="52">
        <f t="shared" si="1"/>
        <v>959920</v>
      </c>
    </row>
    <row r="36" spans="1:8" ht="22.5" customHeight="1" x14ac:dyDescent="0.2">
      <c r="A36" s="70"/>
      <c r="B36" s="71" t="s">
        <v>10</v>
      </c>
      <c r="C36" s="102"/>
      <c r="D36" s="32">
        <f>SUM(D27:D35)</f>
        <v>21.5</v>
      </c>
      <c r="E36" s="53"/>
      <c r="F36" s="53">
        <f>SUM(F27:F35)</f>
        <v>3600714</v>
      </c>
      <c r="G36" s="53">
        <f>SUM(G27:G35)</f>
        <v>42608450</v>
      </c>
    </row>
    <row r="37" spans="1:8" ht="22.5" customHeight="1" thickBot="1" x14ac:dyDescent="0.25">
      <c r="A37" s="72"/>
      <c r="B37" s="61" t="s">
        <v>11</v>
      </c>
      <c r="C37" s="103"/>
      <c r="D37" s="61"/>
      <c r="E37" s="61"/>
      <c r="F37" s="54">
        <v>3000</v>
      </c>
      <c r="G37" s="55">
        <f t="shared" ref="G37" si="2">SUM(F37*12)</f>
        <v>36000</v>
      </c>
    </row>
    <row r="38" spans="1:8" ht="22.5" customHeight="1" thickBot="1" x14ac:dyDescent="0.25">
      <c r="A38" s="73"/>
      <c r="B38" s="74" t="s">
        <v>12</v>
      </c>
      <c r="C38" s="75"/>
      <c r="D38" s="33">
        <f>SUM(D36)</f>
        <v>21.5</v>
      </c>
      <c r="E38" s="107">
        <f>SUM(E36:E37)</f>
        <v>0</v>
      </c>
      <c r="F38" s="57">
        <f>SUM(F36:F37)</f>
        <v>3603714</v>
      </c>
      <c r="G38" s="57">
        <f>SUM(G36:G37)</f>
        <v>42644450</v>
      </c>
    </row>
    <row r="39" spans="1:8" ht="17.25" x14ac:dyDescent="0.3">
      <c r="A39" s="9"/>
      <c r="B39" s="16"/>
      <c r="C39" s="16"/>
      <c r="D39" s="9"/>
      <c r="E39" s="9"/>
      <c r="F39" s="153"/>
      <c r="G39" s="153"/>
    </row>
    <row r="40" spans="1:8" ht="17.25" x14ac:dyDescent="0.3">
      <c r="A40" s="9"/>
      <c r="B40" s="16"/>
      <c r="C40" s="16"/>
      <c r="D40" s="16"/>
      <c r="E40" s="16"/>
      <c r="F40" s="9"/>
      <c r="G40" s="18"/>
    </row>
    <row r="41" spans="1:8" ht="17.25" x14ac:dyDescent="0.3">
      <c r="A41" s="9"/>
      <c r="B41" s="17"/>
      <c r="C41" s="17"/>
      <c r="D41" s="17"/>
      <c r="E41" s="17"/>
      <c r="F41" s="17"/>
      <c r="G41" s="17"/>
    </row>
    <row r="42" spans="1:8" ht="29.25" customHeight="1" x14ac:dyDescent="0.3">
      <c r="A42" s="9"/>
      <c r="B42" s="37"/>
      <c r="C42" s="37"/>
      <c r="D42" s="37"/>
      <c r="E42" s="37"/>
      <c r="F42" s="37"/>
      <c r="G42" s="37"/>
    </row>
    <row r="43" spans="1:8" ht="15" customHeight="1" x14ac:dyDescent="0.2">
      <c r="A43" s="1"/>
      <c r="B43" s="48"/>
      <c r="C43" s="48"/>
      <c r="D43" s="48"/>
      <c r="E43" s="48"/>
      <c r="F43" s="48"/>
      <c r="G43" s="48"/>
    </row>
    <row r="44" spans="1:8" ht="15" customHeight="1" x14ac:dyDescent="0.2">
      <c r="A44" s="1"/>
      <c r="B44" s="48"/>
      <c r="C44" s="48"/>
      <c r="D44" s="48"/>
      <c r="E44" s="48"/>
      <c r="F44" s="48"/>
      <c r="G44" s="48"/>
    </row>
    <row r="45" spans="1:8" ht="15" customHeight="1" x14ac:dyDescent="0.2">
      <c r="A45" s="6"/>
      <c r="B45" s="48"/>
      <c r="C45" s="48"/>
      <c r="D45" s="48"/>
      <c r="E45" s="48"/>
      <c r="F45" s="48"/>
      <c r="G45" s="48"/>
    </row>
    <row r="46" spans="1:8" ht="15" customHeight="1" x14ac:dyDescent="0.2">
      <c r="A46" s="6"/>
      <c r="B46" s="48"/>
      <c r="C46" s="48"/>
      <c r="D46" s="48"/>
      <c r="E46" s="48"/>
      <c r="F46" s="48"/>
      <c r="G46" s="48"/>
    </row>
    <row r="47" spans="1:8" ht="12.75" customHeight="1" x14ac:dyDescent="0.2">
      <c r="B47" s="48"/>
      <c r="C47" s="48"/>
      <c r="D47" s="48"/>
      <c r="E47" s="48"/>
      <c r="F47" s="48"/>
      <c r="G47" s="48"/>
    </row>
    <row r="48" spans="1:8" ht="12.75" customHeight="1" x14ac:dyDescent="0.2">
      <c r="B48" s="48"/>
      <c r="C48" s="48"/>
      <c r="D48" s="48"/>
      <c r="E48" s="48"/>
      <c r="F48" s="48"/>
      <c r="G48" s="48"/>
    </row>
  </sheetData>
  <mergeCells count="10">
    <mergeCell ref="D2:G8"/>
    <mergeCell ref="A25:A26"/>
    <mergeCell ref="B25:B26"/>
    <mergeCell ref="D25:D26"/>
    <mergeCell ref="F39:G39"/>
    <mergeCell ref="B14:F14"/>
    <mergeCell ref="B16:F16"/>
    <mergeCell ref="B18:G18"/>
    <mergeCell ref="B22:F22"/>
    <mergeCell ref="E25:E26"/>
  </mergeCells>
  <printOptions horizontalCentered="1"/>
  <pageMargins left="0" right="0" top="0" bottom="0" header="0.31496062992125984" footer="0.51181102362204722"/>
  <pageSetup paperSize="9" scale="81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13" zoomScaleNormal="100" workbookViewId="0">
      <selection activeCell="D35" sqref="D35"/>
    </sheetView>
  </sheetViews>
  <sheetFormatPr defaultRowHeight="12.75" x14ac:dyDescent="0.2"/>
  <cols>
    <col min="1" max="1" width="8.28515625" customWidth="1"/>
    <col min="2" max="2" width="22.5703125" customWidth="1"/>
    <col min="3" max="3" width="16.42578125" customWidth="1"/>
    <col min="4" max="5" width="17" customWidth="1"/>
    <col min="6" max="6" width="18.7109375" customWidth="1"/>
    <col min="7" max="7" width="19" customWidth="1"/>
  </cols>
  <sheetData>
    <row r="1" spans="1:7" ht="12.75" customHeight="1" x14ac:dyDescent="0.3">
      <c r="D1" s="43"/>
      <c r="E1" s="43"/>
      <c r="F1" s="43"/>
      <c r="G1" s="43"/>
    </row>
    <row r="2" spans="1:7" ht="12.75" customHeight="1" x14ac:dyDescent="0.2">
      <c r="D2" s="151" t="s">
        <v>70</v>
      </c>
      <c r="E2" s="151"/>
      <c r="F2" s="151"/>
      <c r="G2" s="151"/>
    </row>
    <row r="3" spans="1:7" ht="12.75" customHeight="1" x14ac:dyDescent="0.2">
      <c r="D3" s="151"/>
      <c r="E3" s="151"/>
      <c r="F3" s="151"/>
      <c r="G3" s="151"/>
    </row>
    <row r="4" spans="1:7" ht="12.75" customHeight="1" x14ac:dyDescent="0.2">
      <c r="D4" s="151"/>
      <c r="E4" s="151"/>
      <c r="F4" s="151"/>
      <c r="G4" s="151"/>
    </row>
    <row r="5" spans="1:7" ht="12.75" customHeight="1" x14ac:dyDescent="0.2">
      <c r="D5" s="151"/>
      <c r="E5" s="151"/>
      <c r="F5" s="151"/>
      <c r="G5" s="151"/>
    </row>
    <row r="6" spans="1:7" ht="12.75" customHeight="1" x14ac:dyDescent="0.2">
      <c r="D6" s="151"/>
      <c r="E6" s="151"/>
      <c r="F6" s="151"/>
      <c r="G6" s="151"/>
    </row>
    <row r="7" spans="1:7" ht="12.75" customHeight="1" x14ac:dyDescent="0.2">
      <c r="D7" s="151"/>
      <c r="E7" s="151"/>
      <c r="F7" s="151"/>
      <c r="G7" s="151"/>
    </row>
    <row r="8" spans="1:7" ht="9" customHeight="1" x14ac:dyDescent="0.2">
      <c r="D8" s="151"/>
      <c r="E8" s="151"/>
      <c r="F8" s="151"/>
      <c r="G8" s="151"/>
    </row>
    <row r="9" spans="1:7" ht="12.75" customHeight="1" x14ac:dyDescent="0.2">
      <c r="D9" s="151"/>
      <c r="E9" s="151"/>
      <c r="F9" s="151"/>
      <c r="G9" s="151"/>
    </row>
    <row r="10" spans="1:7" ht="16.5" customHeight="1" x14ac:dyDescent="0.3">
      <c r="A10" s="8"/>
      <c r="B10" s="8"/>
      <c r="C10" s="8"/>
      <c r="D10" s="43"/>
      <c r="E10" s="43"/>
      <c r="F10" s="43"/>
      <c r="G10" s="43"/>
    </row>
    <row r="11" spans="1:7" ht="16.5" customHeight="1" x14ac:dyDescent="0.25">
      <c r="A11" s="8"/>
      <c r="B11" s="8"/>
      <c r="C11" s="8"/>
      <c r="D11" s="30"/>
      <c r="E11" s="30"/>
      <c r="F11" s="30"/>
      <c r="G11" s="30"/>
    </row>
    <row r="12" spans="1:7" ht="17.25" x14ac:dyDescent="0.3">
      <c r="A12" s="9"/>
      <c r="B12" s="8"/>
      <c r="C12" s="8"/>
      <c r="D12" s="44"/>
      <c r="E12" s="44"/>
      <c r="F12" s="44"/>
      <c r="G12" s="44"/>
    </row>
    <row r="13" spans="1:7" ht="17.25" x14ac:dyDescent="0.3">
      <c r="A13" s="9"/>
      <c r="B13" s="8"/>
      <c r="C13" s="8"/>
      <c r="D13" s="44"/>
      <c r="E13" s="44"/>
      <c r="F13" s="44"/>
      <c r="G13" s="44"/>
    </row>
    <row r="14" spans="1:7" ht="17.25" x14ac:dyDescent="0.3">
      <c r="A14" s="9"/>
      <c r="B14" s="8"/>
      <c r="C14" s="8"/>
      <c r="D14" s="44"/>
      <c r="E14" s="44"/>
      <c r="F14" s="44"/>
      <c r="G14" s="44"/>
    </row>
    <row r="15" spans="1:7" ht="17.25" x14ac:dyDescent="0.3">
      <c r="A15" s="8"/>
      <c r="B15" s="165" t="s">
        <v>2</v>
      </c>
      <c r="C15" s="165"/>
      <c r="D15" s="165"/>
      <c r="E15" s="165"/>
      <c r="F15" s="165"/>
      <c r="G15" s="8"/>
    </row>
    <row r="16" spans="1:7" ht="17.25" x14ac:dyDescent="0.3">
      <c r="A16" s="40"/>
      <c r="B16" s="8"/>
      <c r="C16" s="8"/>
      <c r="D16" s="8"/>
      <c r="E16" s="8"/>
      <c r="F16" s="8"/>
      <c r="G16" s="8"/>
    </row>
    <row r="17" spans="1:8" ht="17.25" x14ac:dyDescent="0.3">
      <c r="A17" s="8"/>
      <c r="B17" s="152" t="s">
        <v>24</v>
      </c>
      <c r="C17" s="152"/>
      <c r="D17" s="152"/>
      <c r="E17" s="152"/>
      <c r="F17" s="152"/>
      <c r="G17" s="152"/>
      <c r="H17" s="8"/>
    </row>
    <row r="18" spans="1:8" ht="17.25" x14ac:dyDescent="0.3">
      <c r="A18" s="40"/>
      <c r="B18" s="8"/>
      <c r="C18" s="8"/>
      <c r="D18" s="8"/>
      <c r="E18" s="8"/>
      <c r="F18" s="8"/>
      <c r="G18" s="8"/>
    </row>
    <row r="19" spans="1:8" ht="17.25" x14ac:dyDescent="0.3">
      <c r="A19" s="40"/>
      <c r="B19" s="166" t="s">
        <v>44</v>
      </c>
      <c r="C19" s="166"/>
      <c r="D19" s="166"/>
      <c r="E19" s="166"/>
      <c r="F19" s="166"/>
      <c r="G19" s="166"/>
    </row>
    <row r="20" spans="1:8" ht="13.5" x14ac:dyDescent="0.25">
      <c r="A20" s="8"/>
      <c r="B20" s="166"/>
      <c r="C20" s="166"/>
      <c r="D20" s="166"/>
      <c r="E20" s="166"/>
      <c r="F20" s="166"/>
      <c r="G20" s="166"/>
    </row>
    <row r="21" spans="1:8" ht="17.25" x14ac:dyDescent="0.3">
      <c r="A21" s="40"/>
      <c r="B21" s="8"/>
      <c r="C21" s="8"/>
      <c r="D21" s="8"/>
      <c r="E21" s="8"/>
      <c r="F21" s="8"/>
      <c r="G21" s="8"/>
    </row>
    <row r="22" spans="1:8" ht="14.25" x14ac:dyDescent="0.25">
      <c r="A22" s="11"/>
      <c r="B22" s="8"/>
      <c r="C22" s="8"/>
      <c r="D22" s="8"/>
      <c r="E22" s="8"/>
      <c r="F22" s="8"/>
      <c r="G22" s="8"/>
    </row>
    <row r="23" spans="1:8" ht="16.5" x14ac:dyDescent="0.3">
      <c r="A23" s="8"/>
      <c r="B23" s="158" t="s">
        <v>45</v>
      </c>
      <c r="C23" s="158"/>
      <c r="D23" s="158"/>
      <c r="E23" s="158"/>
      <c r="F23" s="158"/>
      <c r="G23" s="8"/>
    </row>
    <row r="24" spans="1:8" ht="14.25" x14ac:dyDescent="0.25">
      <c r="A24" s="12"/>
      <c r="B24" s="8"/>
      <c r="C24" s="8"/>
      <c r="D24" s="8"/>
      <c r="E24" s="8"/>
      <c r="F24" s="8"/>
      <c r="G24" s="8"/>
    </row>
    <row r="25" spans="1:8" ht="18" thickBot="1" x14ac:dyDescent="0.35">
      <c r="A25" s="40"/>
      <c r="B25" s="8"/>
      <c r="C25" s="8"/>
      <c r="D25" s="8"/>
      <c r="E25" s="8"/>
      <c r="F25" s="8"/>
      <c r="G25" s="8"/>
    </row>
    <row r="26" spans="1:8" ht="33" customHeight="1" x14ac:dyDescent="0.2">
      <c r="A26" s="154" t="s">
        <v>3</v>
      </c>
      <c r="B26" s="154" t="s">
        <v>4</v>
      </c>
      <c r="C26" s="47" t="s">
        <v>37</v>
      </c>
      <c r="D26" s="156" t="s">
        <v>35</v>
      </c>
      <c r="E26" s="154" t="s">
        <v>80</v>
      </c>
      <c r="F26" s="14" t="s">
        <v>61</v>
      </c>
      <c r="G26" s="46" t="s">
        <v>5</v>
      </c>
    </row>
    <row r="27" spans="1:8" ht="17.25" thickBot="1" x14ac:dyDescent="0.25">
      <c r="A27" s="155"/>
      <c r="B27" s="155"/>
      <c r="C27" s="15" t="s">
        <v>36</v>
      </c>
      <c r="D27" s="157"/>
      <c r="E27" s="155"/>
      <c r="F27" s="15" t="s">
        <v>36</v>
      </c>
      <c r="G27" s="15" t="s">
        <v>36</v>
      </c>
    </row>
    <row r="28" spans="1:8" ht="27.75" customHeight="1" x14ac:dyDescent="0.2">
      <c r="A28" s="63">
        <v>1</v>
      </c>
      <c r="B28" s="64" t="s">
        <v>6</v>
      </c>
      <c r="C28" s="34">
        <v>198985</v>
      </c>
      <c r="D28" s="35">
        <v>1</v>
      </c>
      <c r="E28" s="34">
        <v>18089</v>
      </c>
      <c r="F28" s="34">
        <f>SUM(C28+E28)*D28</f>
        <v>217074</v>
      </c>
      <c r="G28" s="52">
        <f>SUM(C28*D28*2)+(F28*10)</f>
        <v>2568710</v>
      </c>
      <c r="H28" s="5"/>
    </row>
    <row r="29" spans="1:8" ht="27.75" customHeight="1" x14ac:dyDescent="0.2">
      <c r="A29" s="65">
        <v>2</v>
      </c>
      <c r="B29" s="66" t="s">
        <v>7</v>
      </c>
      <c r="C29" s="59">
        <v>157300</v>
      </c>
      <c r="D29" s="36">
        <v>1</v>
      </c>
      <c r="E29" s="34">
        <v>14300</v>
      </c>
      <c r="F29" s="34">
        <f t="shared" ref="F29:F36" si="0">SUM(C29+E29)*D29</f>
        <v>171600</v>
      </c>
      <c r="G29" s="52">
        <f t="shared" ref="G29:G36" si="1">SUM(C29*D29*2)+(F29*10)</f>
        <v>2030600</v>
      </c>
      <c r="H29" s="5"/>
    </row>
    <row r="30" spans="1:8" ht="27.75" customHeight="1" x14ac:dyDescent="0.2">
      <c r="A30" s="63">
        <v>3</v>
      </c>
      <c r="B30" s="64" t="s">
        <v>15</v>
      </c>
      <c r="C30" s="59">
        <v>157300</v>
      </c>
      <c r="D30" s="36">
        <v>1</v>
      </c>
      <c r="E30" s="34">
        <v>14300</v>
      </c>
      <c r="F30" s="34">
        <f t="shared" si="0"/>
        <v>171600</v>
      </c>
      <c r="G30" s="52">
        <f t="shared" si="1"/>
        <v>2030600</v>
      </c>
      <c r="H30" s="5"/>
    </row>
    <row r="31" spans="1:8" ht="27.75" customHeight="1" x14ac:dyDescent="0.2">
      <c r="A31" s="65">
        <v>4</v>
      </c>
      <c r="B31" s="66" t="s">
        <v>46</v>
      </c>
      <c r="C31" s="59">
        <v>149435</v>
      </c>
      <c r="D31" s="36">
        <v>1</v>
      </c>
      <c r="E31" s="34">
        <v>13585</v>
      </c>
      <c r="F31" s="34">
        <f t="shared" si="0"/>
        <v>163020</v>
      </c>
      <c r="G31" s="52">
        <f t="shared" si="1"/>
        <v>1929070</v>
      </c>
      <c r="H31" s="5"/>
    </row>
    <row r="32" spans="1:8" ht="27.75" customHeight="1" x14ac:dyDescent="0.2">
      <c r="A32" s="63">
        <v>5</v>
      </c>
      <c r="B32" s="66" t="s">
        <v>0</v>
      </c>
      <c r="C32" s="59">
        <v>149435</v>
      </c>
      <c r="D32" s="36">
        <v>1</v>
      </c>
      <c r="E32" s="34">
        <v>13585</v>
      </c>
      <c r="F32" s="34">
        <f t="shared" si="0"/>
        <v>163020</v>
      </c>
      <c r="G32" s="52">
        <f t="shared" si="1"/>
        <v>1929070</v>
      </c>
      <c r="H32" s="5"/>
    </row>
    <row r="33" spans="1:8" ht="27.75" customHeight="1" x14ac:dyDescent="0.2">
      <c r="A33" s="65">
        <v>6</v>
      </c>
      <c r="B33" s="66" t="s">
        <v>39</v>
      </c>
      <c r="C33" s="59">
        <v>148720</v>
      </c>
      <c r="D33" s="36">
        <v>0.5</v>
      </c>
      <c r="E33" s="34">
        <v>13520</v>
      </c>
      <c r="F33" s="34">
        <f t="shared" si="0"/>
        <v>81120</v>
      </c>
      <c r="G33" s="52">
        <f t="shared" si="1"/>
        <v>959920</v>
      </c>
      <c r="H33" s="5"/>
    </row>
    <row r="34" spans="1:8" ht="27.75" customHeight="1" x14ac:dyDescent="0.2">
      <c r="A34" s="63">
        <v>7</v>
      </c>
      <c r="B34" s="66" t="s">
        <v>8</v>
      </c>
      <c r="C34" s="59">
        <v>152295</v>
      </c>
      <c r="D34" s="67">
        <v>7</v>
      </c>
      <c r="E34" s="34">
        <v>13845</v>
      </c>
      <c r="F34" s="34">
        <f t="shared" si="0"/>
        <v>1162980</v>
      </c>
      <c r="G34" s="52">
        <f t="shared" si="1"/>
        <v>13761930</v>
      </c>
      <c r="H34" s="5"/>
    </row>
    <row r="35" spans="1:8" ht="27.75" customHeight="1" x14ac:dyDescent="0.2">
      <c r="A35" s="65">
        <v>8</v>
      </c>
      <c r="B35" s="66" t="s">
        <v>1</v>
      </c>
      <c r="C35" s="59">
        <v>149435</v>
      </c>
      <c r="D35" s="36">
        <v>1</v>
      </c>
      <c r="E35" s="34">
        <v>13585</v>
      </c>
      <c r="F35" s="34">
        <f t="shared" si="0"/>
        <v>163020</v>
      </c>
      <c r="G35" s="52">
        <f t="shared" si="1"/>
        <v>1929070</v>
      </c>
      <c r="H35" s="5"/>
    </row>
    <row r="36" spans="1:8" ht="27.75" customHeight="1" thickBot="1" x14ac:dyDescent="0.25">
      <c r="A36" s="63">
        <v>9</v>
      </c>
      <c r="B36" s="76" t="s">
        <v>9</v>
      </c>
      <c r="C36" s="59">
        <v>148720</v>
      </c>
      <c r="D36" s="77">
        <v>1</v>
      </c>
      <c r="E36" s="34">
        <v>13520</v>
      </c>
      <c r="F36" s="34">
        <f t="shared" si="0"/>
        <v>162240</v>
      </c>
      <c r="G36" s="52">
        <f t="shared" si="1"/>
        <v>1919840</v>
      </c>
      <c r="H36" s="5"/>
    </row>
    <row r="37" spans="1:8" ht="27.75" customHeight="1" thickBot="1" x14ac:dyDescent="0.25">
      <c r="A37" s="73"/>
      <c r="B37" s="74" t="s">
        <v>43</v>
      </c>
      <c r="C37" s="75"/>
      <c r="D37" s="33">
        <f>SUM(D28:D36)</f>
        <v>14.5</v>
      </c>
      <c r="E37" s="144"/>
      <c r="F37" s="57">
        <f>SUM(F28:F36)</f>
        <v>2455674</v>
      </c>
      <c r="G37" s="57">
        <f t="shared" ref="G37" si="2">SUM(G28:G36)</f>
        <v>29058810</v>
      </c>
      <c r="H37" s="6"/>
    </row>
    <row r="38" spans="1:8" ht="17.25" x14ac:dyDescent="0.3">
      <c r="A38" s="16"/>
      <c r="B38" s="8"/>
      <c r="C38" s="8"/>
      <c r="D38" s="16"/>
      <c r="E38" s="16"/>
      <c r="F38" s="8"/>
      <c r="G38" s="8"/>
    </row>
    <row r="39" spans="1:8" ht="17.25" x14ac:dyDescent="0.3">
      <c r="A39" s="16"/>
      <c r="B39" s="25"/>
      <c r="C39" s="25"/>
      <c r="D39" s="25"/>
      <c r="E39" s="25"/>
      <c r="F39" s="25"/>
      <c r="G39" s="25"/>
    </row>
    <row r="40" spans="1:8" ht="26.25" customHeight="1" x14ac:dyDescent="0.3">
      <c r="A40" s="16"/>
      <c r="B40" s="37"/>
      <c r="C40" s="37"/>
      <c r="D40" s="37"/>
      <c r="E40" s="37"/>
      <c r="F40" s="37"/>
      <c r="G40" s="37"/>
    </row>
    <row r="41" spans="1:8" ht="21.75" customHeight="1" x14ac:dyDescent="0.3">
      <c r="A41" s="16"/>
      <c r="B41" s="17"/>
      <c r="C41" s="17"/>
      <c r="D41" s="17"/>
      <c r="E41" s="17"/>
      <c r="F41" s="17"/>
      <c r="G41" s="17"/>
      <c r="H41" s="23"/>
    </row>
    <row r="42" spans="1:8" ht="24.75" customHeight="1" x14ac:dyDescent="0.3">
      <c r="A42" s="16"/>
      <c r="B42" s="37"/>
      <c r="C42" s="37"/>
      <c r="D42" s="37"/>
      <c r="E42" s="37"/>
      <c r="F42" s="37"/>
      <c r="G42" s="37"/>
    </row>
    <row r="43" spans="1:8" ht="17.25" x14ac:dyDescent="0.3">
      <c r="A43" s="16"/>
      <c r="B43" s="48"/>
      <c r="C43" s="48"/>
      <c r="D43" s="48"/>
      <c r="E43" s="48"/>
      <c r="F43" s="48"/>
      <c r="G43" s="48"/>
    </row>
    <row r="44" spans="1:8" ht="17.25" x14ac:dyDescent="0.3">
      <c r="A44" s="16"/>
      <c r="B44" s="48"/>
      <c r="C44" s="48"/>
      <c r="D44" s="48"/>
      <c r="E44" s="48"/>
      <c r="F44" s="48"/>
      <c r="G44" s="48"/>
    </row>
    <row r="45" spans="1:8" ht="17.25" x14ac:dyDescent="0.3">
      <c r="A45" s="16"/>
      <c r="B45" s="48"/>
      <c r="C45" s="48"/>
      <c r="D45" s="48"/>
      <c r="E45" s="48"/>
      <c r="F45" s="48"/>
      <c r="G45" s="48"/>
    </row>
    <row r="46" spans="1:8" ht="21.75" customHeight="1" x14ac:dyDescent="0.3">
      <c r="A46" s="16"/>
      <c r="B46" s="48"/>
      <c r="C46" s="48"/>
      <c r="D46" s="48"/>
      <c r="E46" s="48"/>
      <c r="F46" s="48"/>
      <c r="G46" s="48"/>
      <c r="H46" s="23"/>
    </row>
    <row r="47" spans="1:8" ht="17.25" x14ac:dyDescent="0.3">
      <c r="A47" s="9"/>
      <c r="B47" s="48"/>
      <c r="C47" s="48"/>
      <c r="D47" s="48"/>
      <c r="E47" s="48"/>
      <c r="F47" s="48"/>
      <c r="G47" s="48"/>
    </row>
    <row r="48" spans="1:8" ht="17.25" x14ac:dyDescent="0.3">
      <c r="A48" s="9"/>
      <c r="B48" s="48"/>
      <c r="C48" s="48"/>
      <c r="D48" s="48"/>
      <c r="E48" s="48"/>
      <c r="F48" s="48"/>
      <c r="G48" s="48"/>
    </row>
    <row r="49" spans="1:7" ht="17.25" x14ac:dyDescent="0.3">
      <c r="A49" s="9"/>
      <c r="B49" s="9"/>
      <c r="C49" s="9"/>
      <c r="D49" s="9"/>
      <c r="E49" s="9"/>
      <c r="F49" s="9"/>
      <c r="G49" s="20"/>
    </row>
    <row r="50" spans="1:7" ht="17.25" x14ac:dyDescent="0.3">
      <c r="A50" s="9"/>
      <c r="B50" s="16"/>
      <c r="C50" s="16"/>
      <c r="D50" s="16"/>
      <c r="E50" s="16"/>
      <c r="F50" s="9"/>
      <c r="G50" s="16"/>
    </row>
    <row r="51" spans="1:7" ht="17.25" x14ac:dyDescent="0.3">
      <c r="A51" s="9"/>
      <c r="B51" s="9"/>
      <c r="C51" s="9"/>
      <c r="D51" s="9"/>
      <c r="E51" s="9"/>
      <c r="F51" s="9"/>
      <c r="G51" s="9"/>
    </row>
    <row r="52" spans="1:7" ht="15" x14ac:dyDescent="0.2">
      <c r="A52" s="1"/>
      <c r="B52" s="1"/>
      <c r="C52" s="1"/>
      <c r="D52" s="1"/>
      <c r="E52" s="1"/>
      <c r="F52" s="3"/>
      <c r="G52" s="1"/>
    </row>
  </sheetData>
  <mergeCells count="9">
    <mergeCell ref="D2:G9"/>
    <mergeCell ref="A26:A27"/>
    <mergeCell ref="B26:B27"/>
    <mergeCell ref="D26:D27"/>
    <mergeCell ref="B15:F15"/>
    <mergeCell ref="B17:G17"/>
    <mergeCell ref="B19:G20"/>
    <mergeCell ref="B23:F23"/>
    <mergeCell ref="E26:E27"/>
  </mergeCells>
  <pageMargins left="0.70866141732283505" right="0.70866141732283505" top="0.74803149606299202" bottom="0.74803149606299202" header="0.31496062992126" footer="0.31496062992126"/>
  <pageSetup paperSize="9" scale="7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opLeftCell="A16" zoomScaleNormal="100" workbookViewId="0">
      <selection activeCell="E38" sqref="E38"/>
    </sheetView>
  </sheetViews>
  <sheetFormatPr defaultRowHeight="12.75" x14ac:dyDescent="0.2"/>
  <cols>
    <col min="1" max="1" width="7.85546875" customWidth="1"/>
    <col min="2" max="2" width="30.7109375" customWidth="1"/>
    <col min="3" max="3" width="16.42578125" customWidth="1"/>
    <col min="4" max="5" width="17" customWidth="1"/>
    <col min="6" max="6" width="18.7109375" customWidth="1"/>
    <col min="7" max="7" width="19" customWidth="1"/>
  </cols>
  <sheetData>
    <row r="2" spans="1:7" ht="12.75" customHeight="1" x14ac:dyDescent="0.2">
      <c r="D2" s="151" t="s">
        <v>71</v>
      </c>
      <c r="E2" s="151"/>
      <c r="F2" s="151"/>
      <c r="G2" s="151"/>
    </row>
    <row r="3" spans="1:7" ht="12.75" customHeight="1" x14ac:dyDescent="0.2">
      <c r="D3" s="151"/>
      <c r="E3" s="151"/>
      <c r="F3" s="151"/>
      <c r="G3" s="151"/>
    </row>
    <row r="4" spans="1:7" ht="12.75" customHeight="1" x14ac:dyDescent="0.2">
      <c r="D4" s="151"/>
      <c r="E4" s="151"/>
      <c r="F4" s="151"/>
      <c r="G4" s="151"/>
    </row>
    <row r="5" spans="1:7" ht="12.75" customHeight="1" x14ac:dyDescent="0.2">
      <c r="D5" s="151"/>
      <c r="E5" s="151"/>
      <c r="F5" s="151"/>
      <c r="G5" s="151"/>
    </row>
    <row r="6" spans="1:7" ht="12.75" customHeight="1" x14ac:dyDescent="0.2">
      <c r="D6" s="151"/>
      <c r="E6" s="151"/>
      <c r="F6" s="151"/>
      <c r="G6" s="151"/>
    </row>
    <row r="7" spans="1:7" ht="12.75" customHeight="1" x14ac:dyDescent="0.2">
      <c r="D7" s="151"/>
      <c r="E7" s="151"/>
      <c r="F7" s="151"/>
      <c r="G7" s="151"/>
    </row>
    <row r="8" spans="1:7" ht="12.75" customHeight="1" x14ac:dyDescent="0.2">
      <c r="D8" s="151"/>
      <c r="E8" s="151"/>
      <c r="F8" s="151"/>
      <c r="G8" s="151"/>
    </row>
    <row r="9" spans="1:7" ht="12.75" customHeight="1" x14ac:dyDescent="0.2">
      <c r="D9" s="151"/>
      <c r="E9" s="151"/>
      <c r="F9" s="151"/>
      <c r="G9" s="151"/>
    </row>
    <row r="10" spans="1:7" ht="9" customHeight="1" x14ac:dyDescent="0.3">
      <c r="D10" s="43"/>
      <c r="E10" s="43"/>
      <c r="F10" s="43"/>
      <c r="G10" s="43"/>
    </row>
    <row r="11" spans="1:7" ht="12.75" customHeight="1" x14ac:dyDescent="0.3">
      <c r="D11" s="43"/>
      <c r="E11" s="43"/>
      <c r="F11" s="43"/>
      <c r="G11" s="43"/>
    </row>
    <row r="12" spans="1:7" ht="12.75" customHeight="1" x14ac:dyDescent="0.3">
      <c r="D12" s="43"/>
      <c r="E12" s="43"/>
      <c r="F12" s="43"/>
      <c r="G12" s="43"/>
    </row>
    <row r="13" spans="1:7" ht="17.25" x14ac:dyDescent="0.3">
      <c r="A13" s="9"/>
      <c r="B13" s="8"/>
      <c r="C13" s="8"/>
      <c r="D13" s="44"/>
      <c r="E13" s="44"/>
      <c r="F13" s="44"/>
      <c r="G13" s="44"/>
    </row>
    <row r="14" spans="1:7" ht="17.25" x14ac:dyDescent="0.3">
      <c r="A14" s="9"/>
      <c r="B14" s="8"/>
      <c r="C14" s="8"/>
      <c r="D14" s="44"/>
      <c r="E14" s="44"/>
      <c r="F14" s="44"/>
      <c r="G14" s="44"/>
    </row>
    <row r="15" spans="1:7" ht="17.25" x14ac:dyDescent="0.3">
      <c r="A15" s="9"/>
      <c r="B15" s="8"/>
      <c r="C15" s="8"/>
      <c r="D15" s="8"/>
      <c r="E15" s="8"/>
      <c r="F15" s="8"/>
      <c r="G15" s="8"/>
    </row>
    <row r="16" spans="1:7" ht="17.25" x14ac:dyDescent="0.3">
      <c r="A16" s="8"/>
      <c r="B16" s="152" t="s">
        <v>2</v>
      </c>
      <c r="C16" s="152"/>
      <c r="D16" s="152"/>
      <c r="E16" s="152"/>
      <c r="F16" s="152"/>
      <c r="G16" s="8"/>
    </row>
    <row r="17" spans="1:8" ht="17.25" x14ac:dyDescent="0.3">
      <c r="A17" s="40"/>
      <c r="B17" s="8"/>
      <c r="C17" s="8"/>
      <c r="D17" s="8"/>
      <c r="E17" s="8"/>
      <c r="F17" s="8"/>
      <c r="G17" s="8"/>
      <c r="H17" s="8"/>
    </row>
    <row r="18" spans="1:8" ht="17.25" x14ac:dyDescent="0.3">
      <c r="A18" s="8"/>
      <c r="B18" s="152" t="s">
        <v>24</v>
      </c>
      <c r="C18" s="152"/>
      <c r="D18" s="152"/>
      <c r="E18" s="152"/>
      <c r="F18" s="152"/>
      <c r="G18" s="152"/>
    </row>
    <row r="19" spans="1:8" ht="17.25" customHeight="1" x14ac:dyDescent="0.3">
      <c r="A19" s="40"/>
      <c r="B19" s="8"/>
      <c r="C19" s="8"/>
      <c r="D19" s="8"/>
      <c r="E19" s="8"/>
      <c r="F19" s="8"/>
      <c r="G19" s="8"/>
    </row>
    <row r="20" spans="1:8" ht="13.5" customHeight="1" x14ac:dyDescent="0.3">
      <c r="A20" s="40"/>
      <c r="B20" s="166" t="s">
        <v>29</v>
      </c>
      <c r="C20" s="166"/>
      <c r="D20" s="166"/>
      <c r="E20" s="166"/>
      <c r="F20" s="166"/>
      <c r="G20" s="166"/>
    </row>
    <row r="21" spans="1:8" ht="19.5" x14ac:dyDescent="0.3">
      <c r="A21" s="8"/>
      <c r="B21" s="8"/>
      <c r="C21" s="8"/>
      <c r="D21" s="19"/>
      <c r="E21" s="19"/>
      <c r="F21" s="19"/>
      <c r="G21" s="8"/>
    </row>
    <row r="22" spans="1:8" ht="17.25" x14ac:dyDescent="0.3">
      <c r="A22" s="40"/>
      <c r="B22" s="8"/>
      <c r="C22" s="8"/>
      <c r="D22" s="8"/>
      <c r="E22" s="8"/>
      <c r="F22" s="8"/>
      <c r="G22" s="8"/>
    </row>
    <row r="23" spans="1:8" ht="14.25" x14ac:dyDescent="0.25">
      <c r="A23" s="11"/>
      <c r="B23" s="8"/>
      <c r="C23" s="8"/>
      <c r="D23" s="8"/>
      <c r="E23" s="8"/>
      <c r="F23" s="8"/>
      <c r="G23" s="8"/>
    </row>
    <row r="24" spans="1:8" ht="16.5" x14ac:dyDescent="0.3">
      <c r="A24" s="8"/>
      <c r="B24" s="158" t="s">
        <v>55</v>
      </c>
      <c r="C24" s="158"/>
      <c r="D24" s="158"/>
      <c r="E24" s="158"/>
      <c r="F24" s="158"/>
      <c r="G24" s="8"/>
    </row>
    <row r="25" spans="1:8" ht="14.25" x14ac:dyDescent="0.25">
      <c r="A25" s="12"/>
      <c r="B25" s="8"/>
      <c r="C25" s="8"/>
      <c r="D25" s="8"/>
      <c r="E25" s="8"/>
      <c r="F25" s="8"/>
      <c r="G25" s="8"/>
    </row>
    <row r="26" spans="1:8" ht="33" customHeight="1" thickBot="1" x14ac:dyDescent="0.35">
      <c r="A26" s="40"/>
      <c r="B26" s="8"/>
      <c r="C26" s="8"/>
      <c r="D26" s="8"/>
      <c r="E26" s="8"/>
      <c r="F26" s="8"/>
      <c r="G26" s="8"/>
    </row>
    <row r="27" spans="1:8" ht="33" customHeight="1" x14ac:dyDescent="0.2">
      <c r="A27" s="154" t="s">
        <v>3</v>
      </c>
      <c r="B27" s="154" t="s">
        <v>4</v>
      </c>
      <c r="C27" s="47" t="s">
        <v>37</v>
      </c>
      <c r="D27" s="156" t="s">
        <v>35</v>
      </c>
      <c r="E27" s="154" t="s">
        <v>80</v>
      </c>
      <c r="F27" s="14" t="s">
        <v>60</v>
      </c>
      <c r="G27" s="46" t="s">
        <v>5</v>
      </c>
    </row>
    <row r="28" spans="1:8" ht="19.5" customHeight="1" thickBot="1" x14ac:dyDescent="0.25">
      <c r="A28" s="155"/>
      <c r="B28" s="155"/>
      <c r="C28" s="15" t="s">
        <v>36</v>
      </c>
      <c r="D28" s="157"/>
      <c r="E28" s="155"/>
      <c r="F28" s="15" t="s">
        <v>36</v>
      </c>
      <c r="G28" s="15" t="s">
        <v>36</v>
      </c>
      <c r="H28" s="5"/>
    </row>
    <row r="29" spans="1:8" ht="23.25" customHeight="1" x14ac:dyDescent="0.2">
      <c r="A29" s="63">
        <v>1</v>
      </c>
      <c r="B29" s="64" t="s">
        <v>6</v>
      </c>
      <c r="C29" s="34">
        <v>198985</v>
      </c>
      <c r="D29" s="35">
        <v>1</v>
      </c>
      <c r="E29" s="34">
        <v>18089</v>
      </c>
      <c r="F29" s="34">
        <f>SUM(C29+E29)*D29</f>
        <v>217074</v>
      </c>
      <c r="G29" s="52">
        <f>SUM(C29*D29*2)+(F29*10)</f>
        <v>2568710</v>
      </c>
      <c r="H29" s="5"/>
    </row>
    <row r="30" spans="1:8" ht="23.25" customHeight="1" x14ac:dyDescent="0.2">
      <c r="A30" s="63">
        <v>2</v>
      </c>
      <c r="B30" s="64" t="s">
        <v>15</v>
      </c>
      <c r="C30" s="59">
        <v>157300</v>
      </c>
      <c r="D30" s="35">
        <v>1</v>
      </c>
      <c r="E30" s="34">
        <v>14300</v>
      </c>
      <c r="F30" s="34">
        <f t="shared" ref="F30:F37" si="0">SUM(C30+E30)*D30</f>
        <v>171600</v>
      </c>
      <c r="G30" s="52">
        <f t="shared" ref="G30:G37" si="1">SUM(C30*D30*2)+(F30*10)</f>
        <v>2030600</v>
      </c>
      <c r="H30" s="5"/>
    </row>
    <row r="31" spans="1:8" ht="23.25" customHeight="1" x14ac:dyDescent="0.2">
      <c r="A31" s="63">
        <v>3</v>
      </c>
      <c r="B31" s="66" t="s">
        <v>7</v>
      </c>
      <c r="C31" s="59">
        <v>157300</v>
      </c>
      <c r="D31" s="36">
        <v>1</v>
      </c>
      <c r="E31" s="34">
        <v>14300</v>
      </c>
      <c r="F31" s="34">
        <f t="shared" si="0"/>
        <v>171600</v>
      </c>
      <c r="G31" s="52">
        <f t="shared" si="1"/>
        <v>2030600</v>
      </c>
      <c r="H31" s="5"/>
    </row>
    <row r="32" spans="1:8" ht="23.25" customHeight="1" x14ac:dyDescent="0.2">
      <c r="A32" s="63">
        <v>4</v>
      </c>
      <c r="B32" s="66" t="s">
        <v>0</v>
      </c>
      <c r="C32" s="59">
        <v>149435</v>
      </c>
      <c r="D32" s="36">
        <v>1</v>
      </c>
      <c r="E32" s="34">
        <v>13585</v>
      </c>
      <c r="F32" s="34">
        <f t="shared" si="0"/>
        <v>163020</v>
      </c>
      <c r="G32" s="52">
        <f t="shared" si="1"/>
        <v>1929070</v>
      </c>
      <c r="H32" s="5"/>
    </row>
    <row r="33" spans="1:8" ht="23.25" customHeight="1" x14ac:dyDescent="0.2">
      <c r="A33" s="63">
        <v>5</v>
      </c>
      <c r="B33" s="66" t="s">
        <v>8</v>
      </c>
      <c r="C33" s="59">
        <v>152295</v>
      </c>
      <c r="D33" s="36">
        <v>15</v>
      </c>
      <c r="E33" s="34">
        <v>13845</v>
      </c>
      <c r="F33" s="34">
        <f t="shared" si="0"/>
        <v>2492100</v>
      </c>
      <c r="G33" s="52">
        <f t="shared" si="1"/>
        <v>29489850</v>
      </c>
      <c r="H33" s="5"/>
    </row>
    <row r="34" spans="1:8" ht="23.25" customHeight="1" x14ac:dyDescent="0.2">
      <c r="A34" s="63">
        <v>6</v>
      </c>
      <c r="B34" s="66" t="s">
        <v>1</v>
      </c>
      <c r="C34" s="59">
        <v>149435</v>
      </c>
      <c r="D34" s="36">
        <v>1</v>
      </c>
      <c r="E34" s="34">
        <v>13585</v>
      </c>
      <c r="F34" s="34">
        <f t="shared" si="0"/>
        <v>163020</v>
      </c>
      <c r="G34" s="52">
        <f t="shared" si="1"/>
        <v>1929070</v>
      </c>
      <c r="H34" s="5"/>
    </row>
    <row r="35" spans="1:8" ht="23.25" customHeight="1" x14ac:dyDescent="0.2">
      <c r="A35" s="63">
        <v>7</v>
      </c>
      <c r="B35" s="66" t="s">
        <v>9</v>
      </c>
      <c r="C35" s="59">
        <v>148720</v>
      </c>
      <c r="D35" s="36">
        <v>2</v>
      </c>
      <c r="E35" s="34">
        <v>13520</v>
      </c>
      <c r="F35" s="34">
        <f t="shared" si="0"/>
        <v>324480</v>
      </c>
      <c r="G35" s="52">
        <f t="shared" si="1"/>
        <v>3839680</v>
      </c>
      <c r="H35" s="5"/>
    </row>
    <row r="36" spans="1:8" ht="23.25" customHeight="1" x14ac:dyDescent="0.2">
      <c r="A36" s="63">
        <v>8</v>
      </c>
      <c r="B36" s="66" t="s">
        <v>23</v>
      </c>
      <c r="C36" s="59">
        <v>148720</v>
      </c>
      <c r="D36" s="36">
        <v>1</v>
      </c>
      <c r="E36" s="34">
        <v>13520</v>
      </c>
      <c r="F36" s="34">
        <f t="shared" si="0"/>
        <v>162240</v>
      </c>
      <c r="G36" s="52">
        <f t="shared" si="1"/>
        <v>1919840</v>
      </c>
      <c r="H36" s="6"/>
    </row>
    <row r="37" spans="1:8" ht="23.25" customHeight="1" x14ac:dyDescent="0.2">
      <c r="A37" s="63">
        <v>9</v>
      </c>
      <c r="B37" s="66" t="s">
        <v>39</v>
      </c>
      <c r="C37" s="59">
        <v>148720</v>
      </c>
      <c r="D37" s="36">
        <v>0.5</v>
      </c>
      <c r="E37" s="34">
        <v>13520</v>
      </c>
      <c r="F37" s="34">
        <f t="shared" si="0"/>
        <v>81120</v>
      </c>
      <c r="G37" s="52">
        <f t="shared" si="1"/>
        <v>959920</v>
      </c>
    </row>
    <row r="38" spans="1:8" ht="23.25" customHeight="1" x14ac:dyDescent="0.2">
      <c r="A38" s="70"/>
      <c r="B38" s="71" t="s">
        <v>10</v>
      </c>
      <c r="C38" s="71"/>
      <c r="D38" s="32">
        <f>SUM(D29:D37)</f>
        <v>23.5</v>
      </c>
      <c r="E38" s="53"/>
      <c r="F38" s="53">
        <f>SUM(F29:F37)</f>
        <v>3946254</v>
      </c>
      <c r="G38" s="53">
        <f>SUM(G29:G37)</f>
        <v>46697340</v>
      </c>
    </row>
    <row r="39" spans="1:8" ht="23.25" customHeight="1" thickBot="1" x14ac:dyDescent="0.25">
      <c r="A39" s="72"/>
      <c r="B39" s="61" t="s">
        <v>11</v>
      </c>
      <c r="C39" s="61"/>
      <c r="D39" s="61"/>
      <c r="E39" s="61"/>
      <c r="F39" s="54">
        <v>66000</v>
      </c>
      <c r="G39" s="55">
        <f>SUM(F39*12)</f>
        <v>792000</v>
      </c>
    </row>
    <row r="40" spans="1:8" ht="23.25" customHeight="1" thickBot="1" x14ac:dyDescent="0.35">
      <c r="A40" s="73"/>
      <c r="B40" s="74" t="s">
        <v>12</v>
      </c>
      <c r="C40" s="75"/>
      <c r="D40" s="33">
        <f>SUM(D38)</f>
        <v>23.5</v>
      </c>
      <c r="E40" s="107">
        <f>SUM(E38:E39)</f>
        <v>0</v>
      </c>
      <c r="F40" s="57">
        <f>SUM(F38:F39)</f>
        <v>4012254</v>
      </c>
      <c r="G40" s="57">
        <f>SUM(G38:G39)</f>
        <v>47489340</v>
      </c>
      <c r="H40" s="23"/>
    </row>
    <row r="41" spans="1:8" ht="17.25" x14ac:dyDescent="0.3">
      <c r="A41" s="16"/>
      <c r="B41" s="9"/>
      <c r="C41" s="9"/>
      <c r="D41" s="16"/>
      <c r="E41" s="16"/>
      <c r="F41" s="9"/>
      <c r="G41" s="9"/>
    </row>
    <row r="42" spans="1:8" ht="17.25" x14ac:dyDescent="0.3">
      <c r="A42" s="16"/>
      <c r="B42" s="9"/>
      <c r="C42" s="9"/>
      <c r="D42" s="16"/>
      <c r="E42" s="16"/>
      <c r="F42" s="152"/>
      <c r="G42" s="152"/>
    </row>
    <row r="43" spans="1:8" ht="17.25" x14ac:dyDescent="0.3">
      <c r="A43" s="16"/>
      <c r="B43" s="40"/>
      <c r="C43" s="16"/>
      <c r="D43" s="9"/>
      <c r="E43" s="9"/>
      <c r="F43" s="152"/>
      <c r="G43" s="152"/>
    </row>
    <row r="44" spans="1:8" ht="17.25" x14ac:dyDescent="0.3">
      <c r="A44" s="16"/>
      <c r="B44" s="17"/>
      <c r="C44" s="17"/>
      <c r="D44" s="17"/>
      <c r="E44" s="17"/>
      <c r="F44" s="17"/>
      <c r="G44" s="17"/>
    </row>
    <row r="45" spans="1:8" ht="21.75" customHeight="1" x14ac:dyDescent="0.3">
      <c r="A45" s="16"/>
      <c r="B45" s="37"/>
      <c r="C45" s="37"/>
      <c r="D45" s="37"/>
      <c r="E45" s="37"/>
      <c r="F45" s="37"/>
      <c r="G45" s="37"/>
      <c r="H45" s="23"/>
    </row>
    <row r="46" spans="1:8" ht="17.25" x14ac:dyDescent="0.3">
      <c r="A46" s="9"/>
      <c r="B46" s="48"/>
      <c r="C46" s="48"/>
      <c r="D46" s="48"/>
      <c r="E46" s="48"/>
      <c r="F46" s="48"/>
      <c r="G46" s="48"/>
    </row>
    <row r="47" spans="1:8" ht="17.25" x14ac:dyDescent="0.3">
      <c r="A47" s="9"/>
      <c r="B47" s="48"/>
      <c r="C47" s="48"/>
      <c r="D47" s="48"/>
      <c r="E47" s="48"/>
      <c r="F47" s="48"/>
      <c r="G47" s="48"/>
    </row>
    <row r="48" spans="1:8" ht="17.25" x14ac:dyDescent="0.3">
      <c r="A48" s="9"/>
      <c r="B48" s="48"/>
      <c r="C48" s="48"/>
      <c r="D48" s="48"/>
      <c r="E48" s="48"/>
      <c r="F48" s="48"/>
      <c r="G48" s="48"/>
    </row>
    <row r="49" spans="1:7" ht="17.25" x14ac:dyDescent="0.3">
      <c r="A49" s="9"/>
      <c r="B49" s="48"/>
      <c r="C49" s="48"/>
      <c r="D49" s="48"/>
      <c r="E49" s="48"/>
      <c r="F49" s="48"/>
      <c r="G49" s="48"/>
    </row>
    <row r="50" spans="1:7" ht="17.25" x14ac:dyDescent="0.3">
      <c r="A50" s="9"/>
      <c r="B50" s="48"/>
      <c r="C50" s="48"/>
      <c r="D50" s="48"/>
      <c r="E50" s="48"/>
      <c r="F50" s="48"/>
      <c r="G50" s="48"/>
    </row>
    <row r="51" spans="1:7" ht="15" customHeight="1" x14ac:dyDescent="0.2">
      <c r="A51" s="1"/>
      <c r="B51" s="48"/>
      <c r="C51" s="48"/>
      <c r="D51" s="48"/>
      <c r="E51" s="48"/>
      <c r="F51" s="48"/>
      <c r="G51" s="48"/>
    </row>
  </sheetData>
  <mergeCells count="11">
    <mergeCell ref="A27:A28"/>
    <mergeCell ref="B27:B28"/>
    <mergeCell ref="D27:D28"/>
    <mergeCell ref="F42:G42"/>
    <mergeCell ref="F43:G43"/>
    <mergeCell ref="E27:E28"/>
    <mergeCell ref="B16:F16"/>
    <mergeCell ref="B18:G18"/>
    <mergeCell ref="B20:G20"/>
    <mergeCell ref="B24:F24"/>
    <mergeCell ref="D2:G9"/>
  </mergeCells>
  <pageMargins left="0.70866141732283505" right="0.70866141732283505" top="0.74803149606299202" bottom="0.74803149606299202" header="0.31496062992126" footer="0.31496062992126"/>
  <pageSetup paperSize="9" scale="7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opLeftCell="A13" zoomScaleNormal="100" workbookViewId="0">
      <selection activeCell="E36" sqref="E36"/>
    </sheetView>
  </sheetViews>
  <sheetFormatPr defaultRowHeight="12.75" x14ac:dyDescent="0.2"/>
  <cols>
    <col min="1" max="1" width="7.42578125" customWidth="1"/>
    <col min="2" max="2" width="30.140625" customWidth="1"/>
    <col min="3" max="3" width="16.140625" customWidth="1"/>
    <col min="4" max="5" width="15.28515625" customWidth="1"/>
    <col min="6" max="6" width="19.28515625" customWidth="1"/>
    <col min="7" max="7" width="19.140625" customWidth="1"/>
  </cols>
  <sheetData>
    <row r="2" spans="1:7" ht="12.75" customHeight="1" x14ac:dyDescent="0.2">
      <c r="D2" s="151" t="s">
        <v>72</v>
      </c>
      <c r="E2" s="151"/>
      <c r="F2" s="151"/>
      <c r="G2" s="151"/>
    </row>
    <row r="3" spans="1:7" ht="12.75" customHeight="1" x14ac:dyDescent="0.2">
      <c r="D3" s="151"/>
      <c r="E3" s="151"/>
      <c r="F3" s="151"/>
      <c r="G3" s="151"/>
    </row>
    <row r="4" spans="1:7" ht="12.75" customHeight="1" x14ac:dyDescent="0.2">
      <c r="D4" s="151"/>
      <c r="E4" s="151"/>
      <c r="F4" s="151"/>
      <c r="G4" s="151"/>
    </row>
    <row r="5" spans="1:7" ht="12.75" customHeight="1" x14ac:dyDescent="0.2">
      <c r="D5" s="151"/>
      <c r="E5" s="151"/>
      <c r="F5" s="151"/>
      <c r="G5" s="151"/>
    </row>
    <row r="6" spans="1:7" ht="35.25" customHeight="1" x14ac:dyDescent="0.2">
      <c r="D6" s="151"/>
      <c r="E6" s="151"/>
      <c r="F6" s="151"/>
      <c r="G6" s="151"/>
    </row>
    <row r="7" spans="1:7" ht="35.25" customHeight="1" x14ac:dyDescent="0.3">
      <c r="D7" s="135"/>
      <c r="E7" s="135"/>
      <c r="F7" s="135"/>
      <c r="G7" s="135"/>
    </row>
    <row r="8" spans="1:7" ht="35.25" customHeight="1" x14ac:dyDescent="0.3">
      <c r="D8" s="135"/>
      <c r="E8" s="135"/>
      <c r="F8" s="135"/>
      <c r="G8" s="135"/>
    </row>
    <row r="9" spans="1:7" ht="12.75" customHeight="1" x14ac:dyDescent="0.3">
      <c r="D9" s="43"/>
      <c r="E9" s="43"/>
      <c r="F9" s="43"/>
      <c r="G9" s="43"/>
    </row>
    <row r="10" spans="1:7" ht="12.75" customHeight="1" x14ac:dyDescent="0.3">
      <c r="D10" s="43"/>
      <c r="E10" s="43"/>
      <c r="F10" s="43"/>
      <c r="G10" s="43"/>
    </row>
    <row r="11" spans="1:7" ht="17.25" x14ac:dyDescent="0.3">
      <c r="A11" s="9"/>
      <c r="B11" s="8"/>
      <c r="C11" s="8"/>
      <c r="D11" s="44"/>
      <c r="E11" s="44"/>
      <c r="F11" s="44"/>
      <c r="G11" s="44"/>
    </row>
    <row r="12" spans="1:7" ht="17.25" x14ac:dyDescent="0.3">
      <c r="A12" s="9"/>
      <c r="B12" s="8"/>
      <c r="C12" s="8"/>
      <c r="D12" s="44"/>
      <c r="E12" s="44"/>
      <c r="F12" s="44"/>
      <c r="G12" s="44"/>
    </row>
    <row r="13" spans="1:7" ht="17.25" x14ac:dyDescent="0.3">
      <c r="A13" s="8"/>
      <c r="B13" s="152" t="s">
        <v>2</v>
      </c>
      <c r="C13" s="152"/>
      <c r="D13" s="152"/>
      <c r="E13" s="152"/>
      <c r="F13" s="152"/>
      <c r="G13" s="8"/>
    </row>
    <row r="14" spans="1:7" ht="17.25" x14ac:dyDescent="0.3">
      <c r="A14" s="40"/>
      <c r="B14" s="8"/>
      <c r="C14" s="8"/>
      <c r="D14" s="8"/>
      <c r="E14" s="8"/>
      <c r="F14" s="8"/>
      <c r="G14" s="8"/>
    </row>
    <row r="15" spans="1:7" ht="17.25" x14ac:dyDescent="0.3">
      <c r="A15" s="8"/>
      <c r="B15" s="152" t="s">
        <v>24</v>
      </c>
      <c r="C15" s="152"/>
      <c r="D15" s="152"/>
      <c r="E15" s="152"/>
      <c r="F15" s="152"/>
      <c r="G15" s="152"/>
    </row>
    <row r="16" spans="1:7" ht="17.25" x14ac:dyDescent="0.3">
      <c r="A16" s="40"/>
      <c r="B16" s="8"/>
      <c r="C16" s="8"/>
      <c r="D16" s="8"/>
      <c r="E16" s="8"/>
      <c r="F16" s="8"/>
      <c r="G16" s="8"/>
    </row>
    <row r="17" spans="1:7" ht="17.25" x14ac:dyDescent="0.3">
      <c r="A17" s="159" t="s">
        <v>47</v>
      </c>
      <c r="B17" s="159"/>
      <c r="C17" s="159"/>
      <c r="D17" s="159"/>
      <c r="E17" s="159"/>
      <c r="F17" s="159"/>
      <c r="G17" s="159"/>
    </row>
    <row r="18" spans="1:7" ht="19.5" x14ac:dyDescent="0.3">
      <c r="A18" s="8"/>
      <c r="B18" s="8"/>
      <c r="C18" s="8"/>
      <c r="D18" s="19"/>
      <c r="E18" s="19"/>
      <c r="F18" s="19"/>
      <c r="G18" s="8"/>
    </row>
    <row r="19" spans="1:7" ht="17.25" hidden="1" x14ac:dyDescent="0.3">
      <c r="A19" s="40"/>
      <c r="B19" s="8"/>
      <c r="C19" s="8"/>
      <c r="D19" s="8"/>
      <c r="E19" s="8"/>
      <c r="F19" s="8"/>
      <c r="G19" s="8"/>
    </row>
    <row r="20" spans="1:7" ht="14.25" x14ac:dyDescent="0.25">
      <c r="A20" s="11"/>
      <c r="B20" s="8"/>
      <c r="C20" s="8"/>
      <c r="D20" s="8"/>
      <c r="E20" s="8"/>
      <c r="F20" s="8"/>
      <c r="G20" s="8"/>
    </row>
    <row r="21" spans="1:7" ht="16.5" x14ac:dyDescent="0.3">
      <c r="A21" s="8"/>
      <c r="B21" s="164" t="s">
        <v>48</v>
      </c>
      <c r="C21" s="164"/>
      <c r="D21" s="164"/>
      <c r="E21" s="164"/>
      <c r="F21" s="164"/>
      <c r="G21" s="8"/>
    </row>
    <row r="22" spans="1:7" ht="14.25" x14ac:dyDescent="0.25">
      <c r="A22" s="12"/>
      <c r="B22" s="8"/>
      <c r="C22" s="8"/>
      <c r="D22" s="8"/>
      <c r="E22" s="8"/>
      <c r="F22" s="8"/>
      <c r="G22" s="8"/>
    </row>
    <row r="23" spans="1:7" ht="18" thickBot="1" x14ac:dyDescent="0.35">
      <c r="A23" s="40"/>
      <c r="B23" s="8"/>
      <c r="C23" s="8"/>
      <c r="D23" s="8"/>
      <c r="E23" s="8"/>
      <c r="F23" s="8"/>
      <c r="G23" s="8"/>
    </row>
    <row r="24" spans="1:7" ht="33" customHeight="1" x14ac:dyDescent="0.2">
      <c r="A24" s="154" t="s">
        <v>3</v>
      </c>
      <c r="B24" s="154" t="s">
        <v>4</v>
      </c>
      <c r="C24" s="47" t="s">
        <v>37</v>
      </c>
      <c r="D24" s="156" t="s">
        <v>35</v>
      </c>
      <c r="E24" s="154" t="s">
        <v>80</v>
      </c>
      <c r="F24" s="14" t="s">
        <v>61</v>
      </c>
      <c r="G24" s="46" t="s">
        <v>5</v>
      </c>
    </row>
    <row r="25" spans="1:7" ht="17.25" thickBot="1" x14ac:dyDescent="0.25">
      <c r="A25" s="155"/>
      <c r="B25" s="155"/>
      <c r="C25" s="15" t="s">
        <v>36</v>
      </c>
      <c r="D25" s="157"/>
      <c r="E25" s="155"/>
      <c r="F25" s="15" t="s">
        <v>36</v>
      </c>
      <c r="G25" s="15" t="s">
        <v>36</v>
      </c>
    </row>
    <row r="26" spans="1:7" ht="28.5" customHeight="1" x14ac:dyDescent="0.2">
      <c r="A26" s="63">
        <v>1</v>
      </c>
      <c r="B26" s="64" t="s">
        <v>6</v>
      </c>
      <c r="C26" s="34">
        <v>198985</v>
      </c>
      <c r="D26" s="35">
        <v>1</v>
      </c>
      <c r="E26" s="34">
        <v>18089</v>
      </c>
      <c r="F26" s="34">
        <f>SUM(C26+E26)*D26</f>
        <v>217074</v>
      </c>
      <c r="G26" s="52">
        <f>SUM(C26*D26*2)+(F26*10)</f>
        <v>2568710</v>
      </c>
    </row>
    <row r="27" spans="1:7" ht="28.5" customHeight="1" x14ac:dyDescent="0.2">
      <c r="A27" s="65">
        <v>2</v>
      </c>
      <c r="B27" s="66" t="s">
        <v>7</v>
      </c>
      <c r="C27" s="59">
        <v>157300</v>
      </c>
      <c r="D27" s="36">
        <v>1</v>
      </c>
      <c r="E27" s="34">
        <v>14300</v>
      </c>
      <c r="F27" s="34">
        <f t="shared" ref="F27:F35" si="0">SUM(C27+E27)*D27</f>
        <v>171600</v>
      </c>
      <c r="G27" s="52">
        <f t="shared" ref="G27:G35" si="1">SUM(C27*D27*2)+(F27*10)</f>
        <v>2030600</v>
      </c>
    </row>
    <row r="28" spans="1:7" ht="28.5" customHeight="1" x14ac:dyDescent="0.2">
      <c r="A28" s="63">
        <v>3</v>
      </c>
      <c r="B28" s="66" t="s">
        <v>0</v>
      </c>
      <c r="C28" s="59">
        <v>149435</v>
      </c>
      <c r="D28" s="36">
        <v>1</v>
      </c>
      <c r="E28" s="34">
        <v>13585</v>
      </c>
      <c r="F28" s="34">
        <f t="shared" si="0"/>
        <v>163020</v>
      </c>
      <c r="G28" s="52">
        <f t="shared" si="1"/>
        <v>1929070</v>
      </c>
    </row>
    <row r="29" spans="1:7" ht="28.5" customHeight="1" x14ac:dyDescent="0.2">
      <c r="A29" s="65">
        <v>4</v>
      </c>
      <c r="B29" s="66" t="s">
        <v>8</v>
      </c>
      <c r="C29" s="59">
        <v>152295</v>
      </c>
      <c r="D29" s="79">
        <v>23.5</v>
      </c>
      <c r="E29" s="34">
        <v>13845</v>
      </c>
      <c r="F29" s="34">
        <f t="shared" si="0"/>
        <v>3904290</v>
      </c>
      <c r="G29" s="52">
        <f t="shared" si="1"/>
        <v>46200765</v>
      </c>
    </row>
    <row r="30" spans="1:7" ht="28.5" customHeight="1" x14ac:dyDescent="0.2">
      <c r="A30" s="63">
        <v>5</v>
      </c>
      <c r="B30" s="66" t="s">
        <v>1</v>
      </c>
      <c r="C30" s="59">
        <v>149435</v>
      </c>
      <c r="D30" s="36">
        <v>2</v>
      </c>
      <c r="E30" s="34">
        <v>13585</v>
      </c>
      <c r="F30" s="34">
        <f t="shared" si="0"/>
        <v>326040</v>
      </c>
      <c r="G30" s="52">
        <f t="shared" si="1"/>
        <v>3858140</v>
      </c>
    </row>
    <row r="31" spans="1:7" ht="28.5" customHeight="1" x14ac:dyDescent="0.2">
      <c r="A31" s="65">
        <v>6</v>
      </c>
      <c r="B31" s="66" t="s">
        <v>23</v>
      </c>
      <c r="C31" s="59">
        <v>148720</v>
      </c>
      <c r="D31" s="36">
        <v>1</v>
      </c>
      <c r="E31" s="34">
        <v>13520</v>
      </c>
      <c r="F31" s="34">
        <f t="shared" si="0"/>
        <v>162240</v>
      </c>
      <c r="G31" s="52">
        <f t="shared" si="1"/>
        <v>1919840</v>
      </c>
    </row>
    <row r="32" spans="1:7" ht="28.5" customHeight="1" x14ac:dyDescent="0.2">
      <c r="A32" s="63">
        <v>7</v>
      </c>
      <c r="B32" s="66" t="s">
        <v>42</v>
      </c>
      <c r="C32" s="59">
        <v>148720</v>
      </c>
      <c r="D32" s="36">
        <v>1</v>
      </c>
      <c r="E32" s="34">
        <v>13520</v>
      </c>
      <c r="F32" s="34">
        <f t="shared" si="0"/>
        <v>162240</v>
      </c>
      <c r="G32" s="52">
        <f t="shared" si="1"/>
        <v>1919840</v>
      </c>
    </row>
    <row r="33" spans="1:7" ht="28.5" customHeight="1" x14ac:dyDescent="0.2">
      <c r="A33" s="65">
        <v>8</v>
      </c>
      <c r="B33" s="66" t="s">
        <v>49</v>
      </c>
      <c r="C33" s="59">
        <v>138460</v>
      </c>
      <c r="D33" s="36">
        <v>1</v>
      </c>
      <c r="E33" s="34">
        <v>24560</v>
      </c>
      <c r="F33" s="34">
        <f t="shared" si="0"/>
        <v>163020</v>
      </c>
      <c r="G33" s="52">
        <f t="shared" si="1"/>
        <v>1907120</v>
      </c>
    </row>
    <row r="34" spans="1:7" ht="28.5" customHeight="1" x14ac:dyDescent="0.2">
      <c r="A34" s="63">
        <v>9</v>
      </c>
      <c r="B34" s="66" t="s">
        <v>9</v>
      </c>
      <c r="C34" s="59">
        <v>148720</v>
      </c>
      <c r="D34" s="36">
        <v>2</v>
      </c>
      <c r="E34" s="34">
        <v>13520</v>
      </c>
      <c r="F34" s="34">
        <f t="shared" si="0"/>
        <v>324480</v>
      </c>
      <c r="G34" s="52">
        <f t="shared" si="1"/>
        <v>3839680</v>
      </c>
    </row>
    <row r="35" spans="1:7" ht="28.5" customHeight="1" x14ac:dyDescent="0.2">
      <c r="A35" s="65">
        <v>10</v>
      </c>
      <c r="B35" s="66" t="s">
        <v>39</v>
      </c>
      <c r="C35" s="59">
        <v>148720</v>
      </c>
      <c r="D35" s="36">
        <v>0.5</v>
      </c>
      <c r="E35" s="34">
        <v>13520</v>
      </c>
      <c r="F35" s="34">
        <f t="shared" si="0"/>
        <v>81120</v>
      </c>
      <c r="G35" s="52">
        <f t="shared" si="1"/>
        <v>959920</v>
      </c>
    </row>
    <row r="36" spans="1:7" ht="28.5" customHeight="1" x14ac:dyDescent="0.2">
      <c r="A36" s="70"/>
      <c r="B36" s="71" t="s">
        <v>10</v>
      </c>
      <c r="C36" s="71"/>
      <c r="D36" s="32">
        <f>SUM(D26:D35)</f>
        <v>34</v>
      </c>
      <c r="E36" s="53"/>
      <c r="F36" s="53">
        <f>SUM(F26:F35)</f>
        <v>5675124</v>
      </c>
      <c r="G36" s="53">
        <f>SUM(G26:G35)</f>
        <v>67133685</v>
      </c>
    </row>
    <row r="37" spans="1:7" ht="28.5" customHeight="1" thickBot="1" x14ac:dyDescent="0.25">
      <c r="A37" s="72"/>
      <c r="B37" s="61" t="s">
        <v>11</v>
      </c>
      <c r="C37" s="61"/>
      <c r="D37" s="61"/>
      <c r="E37" s="61"/>
      <c r="F37" s="54">
        <v>39000</v>
      </c>
      <c r="G37" s="55">
        <f t="shared" ref="G37" si="2">SUM(F37*12)</f>
        <v>468000</v>
      </c>
    </row>
    <row r="38" spans="1:7" ht="28.5" customHeight="1" thickBot="1" x14ac:dyDescent="0.25">
      <c r="A38" s="73"/>
      <c r="B38" s="74" t="s">
        <v>12</v>
      </c>
      <c r="C38" s="75"/>
      <c r="D38" s="33">
        <f>SUM(D36)</f>
        <v>34</v>
      </c>
      <c r="E38" s="107">
        <f>SUM(E36:E37)</f>
        <v>0</v>
      </c>
      <c r="F38" s="139">
        <f>SUM(F36:F37)</f>
        <v>5714124</v>
      </c>
      <c r="G38" s="144">
        <f>SUM(G36:G37)</f>
        <v>67601685</v>
      </c>
    </row>
    <row r="39" spans="1:7" ht="17.25" x14ac:dyDescent="0.3">
      <c r="A39" s="16"/>
      <c r="B39" s="8"/>
      <c r="C39" s="8"/>
      <c r="D39" s="16"/>
      <c r="E39" s="16"/>
      <c r="F39" s="8"/>
      <c r="G39" s="8"/>
    </row>
    <row r="40" spans="1:7" ht="17.25" x14ac:dyDescent="0.3">
      <c r="A40" s="16"/>
      <c r="B40" s="11"/>
      <c r="C40" s="11"/>
      <c r="D40" s="8"/>
      <c r="E40" s="8"/>
      <c r="F40" s="8"/>
      <c r="G40" s="16"/>
    </row>
    <row r="41" spans="1:7" ht="39" customHeight="1" x14ac:dyDescent="0.3">
      <c r="A41" s="16"/>
      <c r="B41" s="37"/>
      <c r="C41" s="37"/>
      <c r="D41" s="37"/>
      <c r="E41" s="37"/>
      <c r="F41" s="37"/>
      <c r="G41" s="37"/>
    </row>
    <row r="42" spans="1:7" ht="24" customHeight="1" x14ac:dyDescent="0.3">
      <c r="A42" s="16"/>
      <c r="B42" s="37"/>
      <c r="C42" s="37"/>
      <c r="D42" s="37"/>
      <c r="E42" s="37"/>
      <c r="F42" s="37"/>
      <c r="G42" s="37"/>
    </row>
    <row r="43" spans="1:7" ht="17.25" x14ac:dyDescent="0.3">
      <c r="A43" s="16"/>
      <c r="B43" s="48"/>
      <c r="C43" s="48"/>
      <c r="D43" s="48"/>
      <c r="E43" s="48"/>
      <c r="F43" s="48"/>
      <c r="G43" s="48"/>
    </row>
    <row r="44" spans="1:7" ht="17.25" x14ac:dyDescent="0.3">
      <c r="A44" s="16"/>
      <c r="B44" s="48"/>
      <c r="C44" s="48"/>
      <c r="D44" s="48"/>
      <c r="E44" s="48"/>
      <c r="F44" s="48"/>
      <c r="G44" s="48"/>
    </row>
    <row r="45" spans="1:7" ht="17.25" x14ac:dyDescent="0.3">
      <c r="A45" s="16"/>
      <c r="B45" s="48"/>
      <c r="C45" s="48"/>
      <c r="D45" s="48"/>
      <c r="E45" s="48"/>
      <c r="F45" s="48"/>
      <c r="G45" s="48"/>
    </row>
    <row r="46" spans="1:7" ht="17.25" x14ac:dyDescent="0.3">
      <c r="A46" s="16"/>
      <c r="B46" s="48"/>
      <c r="C46" s="48"/>
      <c r="D46" s="48"/>
      <c r="E46" s="48"/>
      <c r="F46" s="48"/>
      <c r="G46" s="48"/>
    </row>
    <row r="47" spans="1:7" ht="29.25" customHeight="1" x14ac:dyDescent="0.3">
      <c r="A47" s="16"/>
      <c r="B47" s="48"/>
      <c r="C47" s="48"/>
      <c r="D47" s="48"/>
      <c r="E47" s="48"/>
      <c r="F47" s="48"/>
      <c r="G47" s="48"/>
    </row>
    <row r="48" spans="1:7" ht="17.25" x14ac:dyDescent="0.3">
      <c r="A48" s="9"/>
      <c r="B48" s="48"/>
      <c r="C48" s="48"/>
      <c r="D48" s="48"/>
      <c r="E48" s="48"/>
      <c r="F48" s="48"/>
      <c r="G48" s="48"/>
    </row>
    <row r="49" spans="1:7" ht="17.25" x14ac:dyDescent="0.3">
      <c r="A49" s="9"/>
      <c r="B49" s="16"/>
      <c r="C49" s="16"/>
      <c r="D49" s="16"/>
      <c r="E49" s="16"/>
      <c r="F49" s="9"/>
      <c r="G49" s="18"/>
    </row>
    <row r="50" spans="1:7" ht="17.25" x14ac:dyDescent="0.3">
      <c r="A50" s="9"/>
      <c r="B50" s="9"/>
      <c r="C50" s="9"/>
      <c r="D50" s="9"/>
      <c r="E50" s="9"/>
      <c r="F50" s="9"/>
      <c r="G50" s="20"/>
    </row>
    <row r="51" spans="1:7" ht="17.25" x14ac:dyDescent="0.3">
      <c r="A51" s="9"/>
      <c r="B51" s="16"/>
      <c r="C51" s="16"/>
      <c r="D51" s="16"/>
      <c r="E51" s="16"/>
      <c r="F51" s="9"/>
      <c r="G51" s="16"/>
    </row>
    <row r="52" spans="1:7" ht="15" x14ac:dyDescent="0.2">
      <c r="A52" s="1"/>
      <c r="B52" s="1"/>
      <c r="C52" s="1"/>
      <c r="D52" s="1"/>
      <c r="E52" s="1"/>
      <c r="F52" s="1"/>
      <c r="G52" s="1"/>
    </row>
    <row r="53" spans="1:7" ht="15" x14ac:dyDescent="0.2">
      <c r="A53" s="1"/>
      <c r="B53" s="1"/>
      <c r="C53" s="1"/>
      <c r="D53" s="1"/>
      <c r="E53" s="1"/>
      <c r="F53" s="3"/>
      <c r="G53" s="1"/>
    </row>
  </sheetData>
  <mergeCells count="9">
    <mergeCell ref="A24:A25"/>
    <mergeCell ref="B24:B25"/>
    <mergeCell ref="D24:D25"/>
    <mergeCell ref="B21:F21"/>
    <mergeCell ref="D2:G6"/>
    <mergeCell ref="B13:F13"/>
    <mergeCell ref="B15:G15"/>
    <mergeCell ref="A17:G17"/>
    <mergeCell ref="E24:E25"/>
  </mergeCells>
  <pageMargins left="0.70866141732283505" right="0.70866141732283505" top="0.74803149606299202" bottom="0.74803149606299202" header="0.31496062992126" footer="0.31496062992126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Ազատ ոճ</vt:lpstr>
      <vt:lpstr>Ջրային</vt:lpstr>
      <vt:lpstr>Սամբո </vt:lpstr>
      <vt:lpstr>Սարգսյան </vt:lpstr>
      <vt:lpstr>հրաձգություն</vt:lpstr>
      <vt:lpstr>թենիս</vt:lpstr>
      <vt:lpstr>պարեր </vt:lpstr>
      <vt:lpstr>ծանրամարտ</vt:lpstr>
      <vt:lpstr>մարմնամարզ </vt:lpstr>
      <vt:lpstr>Արթուր </vt:lpstr>
      <vt:lpstr>Շախմատ</vt:lpstr>
      <vt:lpstr>Աթլիտիկա </vt:lpstr>
      <vt:lpstr>Բռնցքամ </vt:lpstr>
      <vt:lpstr>պետրոսյան </vt:lpstr>
      <vt:lpstr>Համալիր </vt:lpstr>
      <vt:lpstr>Лист1</vt:lpstr>
      <vt:lpstr>'Ազատ ոճ'!Область_печати</vt:lpstr>
      <vt:lpstr>'Աթլիտիկա '!Область_печати</vt:lpstr>
      <vt:lpstr>'Արթուր '!Область_печати</vt:lpstr>
      <vt:lpstr>'Բռնցքամ '!Область_печати</vt:lpstr>
      <vt:lpstr>թենիս!Область_печати</vt:lpstr>
      <vt:lpstr>'Համալիր '!Область_печати</vt:lpstr>
      <vt:lpstr>հրաձգություն!Область_печати</vt:lpstr>
      <vt:lpstr>Շախմատ!Область_печати</vt:lpstr>
      <vt:lpstr>'Սամբո '!Область_печати</vt:lpstr>
      <vt:lpstr>'Սարգսյան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2026-02-09T12:13:39Z</cp:lastPrinted>
  <dcterms:created xsi:type="dcterms:W3CDTF">2012-01-25T10:44:22Z</dcterms:created>
  <dcterms:modified xsi:type="dcterms:W3CDTF">2026-02-10T05:02:16Z</dcterms:modified>
</cp:coreProperties>
</file>